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masters\Desktop\LSLI\Final Inventories\"/>
    </mc:Choice>
  </mc:AlternateContent>
  <bookViews>
    <workbookView xWindow="1815" yWindow="2835" windowWidth="17010" windowHeight="9735" activeTab="1"/>
  </bookViews>
  <sheets>
    <sheet name="Information Sheet" sheetId="3" r:id="rId1"/>
    <sheet name="Service Line Inventory Template" sheetId="2" r:id="rId2"/>
    <sheet name="Inventory Summary" sheetId="8" r:id="rId3"/>
  </sheets>
  <definedNames>
    <definedName name="_xlnm.Print_Area" localSheetId="2">'Inventory Summary'!$A$1:$I$44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1" i="8" l="1"/>
  <c r="E31" i="8"/>
  <c r="G30" i="8"/>
  <c r="E30" i="8"/>
  <c r="G29" i="8"/>
  <c r="E29" i="8"/>
  <c r="G28" i="8"/>
  <c r="G27" i="8"/>
  <c r="E27" i="8"/>
  <c r="G26" i="8"/>
  <c r="E26" i="8"/>
  <c r="D20" i="8"/>
  <c r="Q5" i="2"/>
  <c r="F20" i="8"/>
  <c r="F21" i="8"/>
  <c r="D21" i="8"/>
  <c r="C20" i="8"/>
  <c r="H21" i="8"/>
  <c r="C21" i="8"/>
  <c r="H20" i="8"/>
  <c r="Q2" i="2"/>
  <c r="Q3" i="2"/>
  <c r="Q4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368" i="2"/>
  <c r="Q369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409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468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546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687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834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975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1014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1063" i="2"/>
  <c r="Q1064" i="2"/>
  <c r="Q1065" i="2"/>
  <c r="Q1066" i="2"/>
  <c r="Q1067" i="2"/>
  <c r="Q1068" i="2"/>
  <c r="Q1069" i="2"/>
  <c r="Q1070" i="2"/>
  <c r="Q1071" i="2"/>
  <c r="Q1072" i="2"/>
  <c r="Q107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111" i="2"/>
  <c r="Q1112" i="2"/>
  <c r="Q1113" i="2"/>
  <c r="Q1114" i="2"/>
  <c r="Q1115" i="2"/>
  <c r="Q1116" i="2"/>
  <c r="Q1117" i="2"/>
  <c r="Q1118" i="2"/>
  <c r="Q1119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51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9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7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90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458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19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551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75" i="2"/>
  <c r="Q1676" i="2"/>
  <c r="Q1677" i="2"/>
  <c r="Q1678" i="2"/>
  <c r="Q1679" i="2"/>
  <c r="Q1680" i="2"/>
  <c r="Q1681" i="2"/>
  <c r="Q1682" i="2"/>
  <c r="Q1683" i="2"/>
  <c r="Q1684" i="2"/>
  <c r="Q1685" i="2"/>
  <c r="Q168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2106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2590" i="2"/>
  <c r="Q2591" i="2"/>
  <c r="Q2592" i="2"/>
  <c r="Q2593" i="2"/>
  <c r="Q2594" i="2"/>
  <c r="Q2595" i="2"/>
  <c r="Q2596" i="2"/>
  <c r="Q2597" i="2"/>
  <c r="Q2598" i="2"/>
  <c r="Q2599" i="2"/>
  <c r="Q2600" i="2"/>
  <c r="Q2601" i="2"/>
  <c r="Q2602" i="2"/>
  <c r="Q2603" i="2"/>
  <c r="Q2604" i="2"/>
  <c r="Q2605" i="2"/>
  <c r="Q2606" i="2"/>
  <c r="Q2607" i="2"/>
  <c r="Q2608" i="2"/>
  <c r="Q2609" i="2"/>
  <c r="Q2610" i="2"/>
  <c r="Q2611" i="2"/>
  <c r="Q2612" i="2"/>
  <c r="Q2613" i="2"/>
  <c r="Q2614" i="2"/>
  <c r="Q2615" i="2"/>
  <c r="Q2616" i="2"/>
  <c r="Q2617" i="2"/>
  <c r="Q2618" i="2"/>
  <c r="Q2619" i="2"/>
  <c r="Q2620" i="2"/>
  <c r="Q2621" i="2"/>
  <c r="Q2622" i="2"/>
  <c r="Q2623" i="2"/>
  <c r="Q2624" i="2"/>
  <c r="Q2625" i="2"/>
  <c r="Q2626" i="2"/>
  <c r="Q2627" i="2"/>
  <c r="Q2628" i="2"/>
  <c r="Q2629" i="2"/>
  <c r="Q2630" i="2"/>
  <c r="Q2631" i="2"/>
  <c r="Q2632" i="2"/>
  <c r="Q2633" i="2"/>
  <c r="Q2634" i="2"/>
  <c r="Q2635" i="2"/>
  <c r="Q2636" i="2"/>
  <c r="Q2637" i="2"/>
  <c r="Q2638" i="2"/>
  <c r="Q2639" i="2"/>
  <c r="Q2640" i="2"/>
  <c r="Q2641" i="2"/>
  <c r="Q2642" i="2"/>
  <c r="Q2643" i="2"/>
  <c r="Q2644" i="2"/>
  <c r="Q2645" i="2"/>
  <c r="Q2646" i="2"/>
  <c r="Q2647" i="2"/>
  <c r="Q2648" i="2"/>
  <c r="Q2649" i="2"/>
  <c r="Q2650" i="2"/>
  <c r="Q2651" i="2"/>
  <c r="Q2652" i="2"/>
  <c r="Q2653" i="2"/>
  <c r="Q2654" i="2"/>
  <c r="Q2655" i="2"/>
  <c r="Q2656" i="2"/>
  <c r="Q2657" i="2"/>
  <c r="Q2658" i="2"/>
  <c r="Q2659" i="2"/>
  <c r="Q2660" i="2"/>
  <c r="Q2661" i="2"/>
  <c r="Q2662" i="2"/>
  <c r="Q2663" i="2"/>
  <c r="Q2664" i="2"/>
  <c r="Q2665" i="2"/>
  <c r="Q2666" i="2"/>
  <c r="Q2667" i="2"/>
  <c r="Q2668" i="2"/>
  <c r="Q2669" i="2"/>
  <c r="Q2670" i="2"/>
  <c r="Q2671" i="2"/>
  <c r="Q2672" i="2"/>
  <c r="Q2673" i="2"/>
  <c r="Q2674" i="2"/>
  <c r="Q2675" i="2"/>
  <c r="Q2676" i="2"/>
  <c r="Q2677" i="2"/>
  <c r="Q2678" i="2"/>
  <c r="Q2679" i="2"/>
  <c r="Q2680" i="2"/>
  <c r="Q2681" i="2"/>
  <c r="Q2682" i="2"/>
  <c r="Q2683" i="2"/>
  <c r="Q2684" i="2"/>
  <c r="Q2685" i="2"/>
  <c r="Q2686" i="2"/>
  <c r="Q2687" i="2"/>
  <c r="Q2688" i="2"/>
  <c r="Q2689" i="2"/>
  <c r="Q2690" i="2"/>
  <c r="Q2691" i="2"/>
  <c r="Q2692" i="2"/>
  <c r="Q2693" i="2"/>
  <c r="Q2694" i="2"/>
  <c r="Q2695" i="2"/>
  <c r="Q2696" i="2"/>
  <c r="Q2697" i="2"/>
  <c r="Q2698" i="2"/>
  <c r="Q2699" i="2"/>
  <c r="Q2700" i="2"/>
  <c r="Q2701" i="2"/>
  <c r="Q2702" i="2"/>
  <c r="Q2703" i="2"/>
  <c r="Q2704" i="2"/>
  <c r="Q2705" i="2"/>
  <c r="Q2706" i="2"/>
  <c r="Q2707" i="2"/>
  <c r="Q2708" i="2"/>
  <c r="Q2709" i="2"/>
  <c r="Q2710" i="2"/>
  <c r="Q2711" i="2"/>
  <c r="Q2712" i="2"/>
  <c r="Q2713" i="2"/>
  <c r="Q2714" i="2"/>
  <c r="Q2715" i="2"/>
  <c r="Q2716" i="2"/>
  <c r="Q2717" i="2"/>
  <c r="Q2718" i="2"/>
  <c r="Q2719" i="2"/>
  <c r="Q2720" i="2"/>
  <c r="Q2721" i="2"/>
  <c r="Q2722" i="2"/>
  <c r="Q2723" i="2"/>
  <c r="Q2724" i="2"/>
  <c r="Q2725" i="2"/>
  <c r="Q2726" i="2"/>
  <c r="Q2727" i="2"/>
  <c r="Q2728" i="2"/>
  <c r="Q2729" i="2"/>
  <c r="Q2730" i="2"/>
  <c r="Q2731" i="2"/>
  <c r="Q2732" i="2"/>
  <c r="Q2733" i="2"/>
  <c r="Q2734" i="2"/>
  <c r="Q2735" i="2"/>
  <c r="Q2736" i="2"/>
  <c r="Q2737" i="2"/>
  <c r="Q2738" i="2"/>
  <c r="Q2739" i="2"/>
  <c r="Q2740" i="2"/>
  <c r="Q2741" i="2"/>
  <c r="Q2742" i="2"/>
  <c r="Q2743" i="2"/>
  <c r="Q2744" i="2"/>
  <c r="Q2745" i="2"/>
  <c r="Q2746" i="2"/>
  <c r="Q2747" i="2"/>
  <c r="Q2748" i="2"/>
  <c r="Q2749" i="2"/>
  <c r="Q2750" i="2"/>
  <c r="Q2751" i="2"/>
  <c r="Q2752" i="2"/>
  <c r="Q2753" i="2"/>
  <c r="Q2754" i="2"/>
  <c r="Q2755" i="2"/>
  <c r="Q2756" i="2"/>
  <c r="Q2757" i="2"/>
  <c r="Q2758" i="2"/>
  <c r="Q2759" i="2"/>
  <c r="Q2760" i="2"/>
  <c r="Q2761" i="2"/>
  <c r="Q2762" i="2"/>
  <c r="Q2763" i="2"/>
  <c r="Q2764" i="2"/>
  <c r="Q2765" i="2"/>
  <c r="Q2766" i="2"/>
  <c r="Q2767" i="2"/>
  <c r="Q2768" i="2"/>
  <c r="Q2769" i="2"/>
  <c r="Q2770" i="2"/>
  <c r="Q2771" i="2"/>
  <c r="Q2772" i="2"/>
  <c r="Q2773" i="2"/>
  <c r="Q2774" i="2"/>
  <c r="Q2775" i="2"/>
  <c r="Q2776" i="2"/>
  <c r="Q2777" i="2"/>
  <c r="Q2778" i="2"/>
  <c r="Q2779" i="2"/>
  <c r="Q2780" i="2"/>
  <c r="Q2781" i="2"/>
  <c r="Q2782" i="2"/>
  <c r="Q2783" i="2"/>
  <c r="Q2784" i="2"/>
  <c r="Q2785" i="2"/>
  <c r="Q2786" i="2"/>
  <c r="Q2787" i="2"/>
  <c r="Q2788" i="2"/>
  <c r="Q2789" i="2"/>
  <c r="Q2790" i="2"/>
  <c r="Q2791" i="2"/>
  <c r="Q2792" i="2"/>
  <c r="Q2793" i="2"/>
  <c r="Q2794" i="2"/>
  <c r="Q2795" i="2"/>
  <c r="Q2796" i="2"/>
  <c r="Q2797" i="2"/>
  <c r="Q2798" i="2"/>
  <c r="Q2799" i="2"/>
  <c r="Q2800" i="2"/>
  <c r="Q2801" i="2"/>
  <c r="Q2802" i="2"/>
  <c r="Q2803" i="2"/>
  <c r="Q2804" i="2"/>
  <c r="Q2805" i="2"/>
  <c r="Q2806" i="2"/>
  <c r="Q2807" i="2"/>
  <c r="Q2808" i="2"/>
  <c r="Q2809" i="2"/>
  <c r="Q2810" i="2"/>
  <c r="Q2811" i="2"/>
  <c r="Q2812" i="2"/>
  <c r="Q2813" i="2"/>
  <c r="Q2814" i="2"/>
  <c r="Q2815" i="2"/>
  <c r="Q2816" i="2"/>
  <c r="Q2817" i="2"/>
  <c r="Q2818" i="2"/>
  <c r="Q2819" i="2"/>
  <c r="Q2820" i="2"/>
  <c r="Q2821" i="2"/>
  <c r="Q2822" i="2"/>
  <c r="Q2823" i="2"/>
  <c r="Q2824" i="2"/>
  <c r="Q2825" i="2"/>
  <c r="Q2826" i="2"/>
  <c r="Q2827" i="2"/>
  <c r="Q2828" i="2"/>
  <c r="Q2829" i="2"/>
  <c r="Q2830" i="2"/>
  <c r="Q2831" i="2"/>
  <c r="Q2832" i="2"/>
  <c r="Q2833" i="2"/>
  <c r="Q2834" i="2"/>
  <c r="Q2835" i="2"/>
  <c r="Q2836" i="2"/>
  <c r="Q2837" i="2"/>
  <c r="Q2838" i="2"/>
  <c r="Q2839" i="2"/>
  <c r="Q2840" i="2"/>
  <c r="Q2841" i="2"/>
  <c r="Q2842" i="2"/>
  <c r="Q2843" i="2"/>
  <c r="Q2844" i="2"/>
  <c r="Q2845" i="2"/>
  <c r="Q2846" i="2"/>
  <c r="Q2847" i="2"/>
  <c r="Q2848" i="2"/>
  <c r="Q2849" i="2"/>
  <c r="Q2850" i="2"/>
  <c r="Q2851" i="2"/>
  <c r="Q2852" i="2"/>
  <c r="Q2853" i="2"/>
  <c r="Q2854" i="2"/>
  <c r="Q2855" i="2"/>
  <c r="Q2856" i="2"/>
  <c r="Q2857" i="2"/>
  <c r="Q2858" i="2"/>
  <c r="Q2859" i="2"/>
  <c r="Q2860" i="2"/>
  <c r="Q2861" i="2"/>
  <c r="Q2862" i="2"/>
  <c r="Q2863" i="2"/>
  <c r="Q2864" i="2"/>
  <c r="Q2865" i="2"/>
  <c r="Q2866" i="2"/>
  <c r="Q2867" i="2"/>
  <c r="Q2868" i="2"/>
  <c r="Q2869" i="2"/>
  <c r="Q2870" i="2"/>
  <c r="Q2871" i="2"/>
  <c r="Q2872" i="2"/>
  <c r="Q2873" i="2"/>
  <c r="Q2874" i="2"/>
  <c r="Q2875" i="2"/>
  <c r="Q2876" i="2"/>
  <c r="Q2877" i="2"/>
  <c r="Q2878" i="2"/>
  <c r="Q2879" i="2"/>
  <c r="Q2880" i="2"/>
  <c r="Q2881" i="2"/>
  <c r="Q2882" i="2"/>
  <c r="Q2883" i="2"/>
  <c r="Q2884" i="2"/>
  <c r="Q2885" i="2"/>
  <c r="Q2886" i="2"/>
  <c r="Q2887" i="2"/>
  <c r="Q2888" i="2"/>
  <c r="Q2889" i="2"/>
  <c r="Q2890" i="2"/>
  <c r="Q2891" i="2"/>
  <c r="Q2892" i="2"/>
  <c r="Q2893" i="2"/>
  <c r="Q2894" i="2"/>
  <c r="Q2895" i="2"/>
  <c r="Q2896" i="2"/>
  <c r="Q2897" i="2"/>
  <c r="Q2898" i="2"/>
  <c r="Q2899" i="2"/>
  <c r="Q2900" i="2"/>
  <c r="Q2901" i="2"/>
  <c r="Q2902" i="2"/>
  <c r="Q2903" i="2"/>
  <c r="Q2904" i="2"/>
  <c r="Q2905" i="2"/>
  <c r="Q2906" i="2"/>
  <c r="Q2907" i="2"/>
  <c r="Q2908" i="2"/>
  <c r="Q2909" i="2"/>
  <c r="Q2910" i="2"/>
  <c r="Q2911" i="2"/>
  <c r="Q2912" i="2"/>
  <c r="Q2913" i="2"/>
  <c r="Q2914" i="2"/>
  <c r="Q2915" i="2"/>
  <c r="Q2916" i="2"/>
  <c r="Q2917" i="2"/>
  <c r="Q2918" i="2"/>
  <c r="Q2919" i="2"/>
  <c r="Q2920" i="2"/>
  <c r="Q2921" i="2"/>
  <c r="Q2922" i="2"/>
  <c r="Q2923" i="2"/>
  <c r="Q2924" i="2"/>
  <c r="Q2925" i="2"/>
  <c r="Q2926" i="2"/>
  <c r="Q2927" i="2"/>
  <c r="Q2928" i="2"/>
  <c r="Q2929" i="2"/>
  <c r="Q2930" i="2"/>
  <c r="Q2931" i="2"/>
  <c r="Q2932" i="2"/>
  <c r="Q2933" i="2"/>
  <c r="Q2934" i="2"/>
  <c r="Q2935" i="2"/>
  <c r="Q2936" i="2"/>
  <c r="Q2937" i="2"/>
  <c r="Q2938" i="2"/>
  <c r="Q2939" i="2"/>
  <c r="Q2940" i="2"/>
  <c r="Q2941" i="2"/>
  <c r="Q2942" i="2"/>
  <c r="Q2943" i="2"/>
  <c r="Q2944" i="2"/>
  <c r="Q2945" i="2"/>
  <c r="Q2946" i="2"/>
  <c r="Q2947" i="2"/>
  <c r="Q2948" i="2"/>
  <c r="Q2949" i="2"/>
  <c r="Q2950" i="2"/>
  <c r="Q2951" i="2"/>
  <c r="Q2952" i="2"/>
  <c r="Q2953" i="2"/>
  <c r="Q2954" i="2"/>
  <c r="Q2955" i="2"/>
  <c r="Q2956" i="2"/>
  <c r="Q2957" i="2"/>
  <c r="Q2958" i="2"/>
  <c r="Q2959" i="2"/>
  <c r="Q2960" i="2"/>
  <c r="Q2961" i="2"/>
  <c r="Q2962" i="2"/>
  <c r="Q2963" i="2"/>
  <c r="Q2964" i="2"/>
  <c r="Q2965" i="2"/>
  <c r="Q2966" i="2"/>
  <c r="Q2967" i="2"/>
  <c r="Q2968" i="2"/>
  <c r="Q2969" i="2"/>
  <c r="Q2970" i="2"/>
  <c r="Q2971" i="2"/>
  <c r="Q2972" i="2"/>
  <c r="Q2973" i="2"/>
  <c r="Q2974" i="2"/>
  <c r="Q2975" i="2"/>
  <c r="Q2976" i="2"/>
  <c r="Q2977" i="2"/>
  <c r="Q2978" i="2"/>
  <c r="Q2979" i="2"/>
  <c r="Q2980" i="2"/>
  <c r="Q2981" i="2"/>
  <c r="Q2982" i="2"/>
  <c r="Q2983" i="2"/>
  <c r="Q2984" i="2"/>
  <c r="Q2985" i="2"/>
  <c r="Q2986" i="2"/>
  <c r="Q2987" i="2"/>
  <c r="Q2988" i="2"/>
  <c r="Q2989" i="2"/>
  <c r="Q2990" i="2"/>
  <c r="Q2991" i="2"/>
  <c r="Q2992" i="2"/>
  <c r="Q2993" i="2"/>
  <c r="Q2994" i="2"/>
  <c r="Q2995" i="2"/>
  <c r="Q2996" i="2"/>
  <c r="Q2997" i="2"/>
  <c r="Q2998" i="2"/>
  <c r="Q2999" i="2"/>
  <c r="Q3000" i="2"/>
  <c r="Q3001" i="2"/>
  <c r="Q3002" i="2"/>
  <c r="Q3003" i="2"/>
  <c r="Q3004" i="2"/>
  <c r="Q3005" i="2"/>
  <c r="Q3006" i="2"/>
  <c r="Q3007" i="2"/>
  <c r="Q3008" i="2"/>
  <c r="Q3009" i="2"/>
  <c r="Q3010" i="2"/>
  <c r="Q3011" i="2"/>
  <c r="Q3012" i="2"/>
  <c r="Q3013" i="2"/>
  <c r="Q3014" i="2"/>
  <c r="Q3015" i="2"/>
  <c r="Q3016" i="2"/>
  <c r="Q3017" i="2"/>
  <c r="Q3018" i="2"/>
  <c r="Q3019" i="2"/>
  <c r="Q3020" i="2"/>
  <c r="Q3021" i="2"/>
  <c r="Q3022" i="2"/>
  <c r="Q3023" i="2"/>
  <c r="Q3024" i="2"/>
  <c r="Q3025" i="2"/>
  <c r="Q3026" i="2"/>
  <c r="Q3027" i="2"/>
  <c r="Q3028" i="2"/>
  <c r="Q3029" i="2"/>
  <c r="Q3030" i="2"/>
  <c r="Q3031" i="2"/>
  <c r="Q3032" i="2"/>
  <c r="Q3033" i="2"/>
  <c r="Q3034" i="2"/>
  <c r="Q3035" i="2"/>
  <c r="Q3036" i="2"/>
  <c r="Q3037" i="2"/>
  <c r="Q3038" i="2"/>
  <c r="Q3039" i="2"/>
  <c r="Q3040" i="2"/>
  <c r="Q3041" i="2"/>
  <c r="Q3042" i="2"/>
  <c r="Q3043" i="2"/>
  <c r="Q3044" i="2"/>
  <c r="Q3045" i="2"/>
  <c r="Q3046" i="2"/>
  <c r="Q3047" i="2"/>
  <c r="Q3048" i="2"/>
  <c r="Q3049" i="2"/>
  <c r="Q3050" i="2"/>
  <c r="Q3051" i="2"/>
  <c r="Q3052" i="2"/>
  <c r="Q3053" i="2"/>
  <c r="Q3054" i="2"/>
  <c r="Q3055" i="2"/>
  <c r="Q3056" i="2"/>
  <c r="Q3057" i="2"/>
  <c r="Q3058" i="2"/>
  <c r="Q3059" i="2"/>
  <c r="Q3060" i="2"/>
  <c r="Q3061" i="2"/>
  <c r="Q3062" i="2"/>
  <c r="Q3063" i="2"/>
  <c r="Q3064" i="2"/>
  <c r="Q3065" i="2"/>
  <c r="Q3066" i="2"/>
  <c r="Q3067" i="2"/>
  <c r="Q3068" i="2"/>
  <c r="Q3069" i="2"/>
  <c r="Q3070" i="2"/>
  <c r="Q3071" i="2"/>
  <c r="Q3072" i="2"/>
  <c r="Q3073" i="2"/>
  <c r="Q3074" i="2"/>
  <c r="Q3075" i="2"/>
  <c r="Q3076" i="2"/>
  <c r="Q3077" i="2"/>
  <c r="Q3078" i="2"/>
  <c r="Q3079" i="2"/>
  <c r="Q3080" i="2"/>
  <c r="Q3081" i="2"/>
  <c r="Q3082" i="2"/>
  <c r="Q3083" i="2"/>
  <c r="Q3084" i="2"/>
  <c r="Q3085" i="2"/>
  <c r="Q3086" i="2"/>
  <c r="Q3087" i="2"/>
  <c r="Q3088" i="2"/>
  <c r="Q3089" i="2"/>
  <c r="Q3090" i="2"/>
  <c r="Q3091" i="2"/>
  <c r="Q3092" i="2"/>
  <c r="Q3093" i="2"/>
  <c r="Q3094" i="2"/>
  <c r="Q3095" i="2"/>
  <c r="Q3096" i="2"/>
  <c r="Q3097" i="2"/>
  <c r="Q3098" i="2"/>
  <c r="Q3099" i="2"/>
  <c r="Q3100" i="2"/>
  <c r="Q3101" i="2"/>
  <c r="Q3102" i="2"/>
  <c r="Q3103" i="2"/>
  <c r="Q3104" i="2"/>
  <c r="Q3105" i="2"/>
  <c r="Q3106" i="2"/>
  <c r="Q3107" i="2"/>
  <c r="Q3108" i="2"/>
  <c r="Q3109" i="2"/>
  <c r="Q3110" i="2"/>
  <c r="Q3111" i="2"/>
  <c r="Q3112" i="2"/>
  <c r="Q3113" i="2"/>
  <c r="Q3114" i="2"/>
  <c r="Q3115" i="2"/>
  <c r="Q3116" i="2"/>
  <c r="Q3117" i="2"/>
  <c r="Q3118" i="2"/>
  <c r="Q3119" i="2"/>
  <c r="Q3120" i="2"/>
  <c r="Q3121" i="2"/>
  <c r="Q3122" i="2"/>
  <c r="Q3123" i="2"/>
  <c r="Q3124" i="2"/>
  <c r="Q3125" i="2"/>
  <c r="Q3126" i="2"/>
  <c r="Q3127" i="2"/>
  <c r="Q3128" i="2"/>
  <c r="Q3129" i="2"/>
  <c r="Q3130" i="2"/>
  <c r="Q3131" i="2"/>
  <c r="Q3132" i="2"/>
  <c r="Q3133" i="2"/>
  <c r="Q3134" i="2"/>
  <c r="Q3135" i="2"/>
  <c r="Q3136" i="2"/>
  <c r="Q3137" i="2"/>
  <c r="Q3138" i="2"/>
  <c r="Q3139" i="2"/>
  <c r="Q3140" i="2"/>
  <c r="Q3141" i="2"/>
  <c r="Q3142" i="2"/>
  <c r="Q3143" i="2"/>
  <c r="Q3144" i="2"/>
  <c r="Q3145" i="2"/>
  <c r="Q3146" i="2"/>
  <c r="Q3147" i="2"/>
  <c r="Q3148" i="2"/>
  <c r="Q3149" i="2"/>
  <c r="Q3150" i="2"/>
  <c r="Q3151" i="2"/>
  <c r="Q3152" i="2"/>
  <c r="Q3153" i="2"/>
  <c r="Q3154" i="2"/>
  <c r="Q3155" i="2"/>
  <c r="Q3156" i="2"/>
  <c r="Q3157" i="2"/>
  <c r="Q3158" i="2"/>
  <c r="Q3159" i="2"/>
  <c r="Q3160" i="2"/>
  <c r="Q3161" i="2"/>
  <c r="Q3162" i="2"/>
  <c r="Q3163" i="2"/>
  <c r="Q3164" i="2"/>
  <c r="Q3165" i="2"/>
  <c r="Q3166" i="2"/>
  <c r="Q3167" i="2"/>
  <c r="Q3168" i="2"/>
  <c r="Q3169" i="2"/>
  <c r="Q3170" i="2"/>
  <c r="Q3171" i="2"/>
  <c r="Q3172" i="2"/>
  <c r="Q3173" i="2"/>
  <c r="Q3174" i="2"/>
  <c r="Q3175" i="2"/>
  <c r="Q3176" i="2"/>
  <c r="Q3177" i="2"/>
  <c r="Q3178" i="2"/>
  <c r="Q3179" i="2"/>
  <c r="Q3180" i="2"/>
  <c r="Q3181" i="2"/>
  <c r="Q3182" i="2"/>
  <c r="Q3183" i="2"/>
  <c r="Q3184" i="2"/>
  <c r="Q3185" i="2"/>
  <c r="Q3186" i="2"/>
  <c r="Q3187" i="2"/>
  <c r="Q3188" i="2"/>
  <c r="Q3189" i="2"/>
  <c r="Q3190" i="2"/>
  <c r="Q3191" i="2"/>
  <c r="Q3192" i="2"/>
  <c r="Q3193" i="2"/>
  <c r="Q3194" i="2"/>
  <c r="Q3195" i="2"/>
  <c r="Q3196" i="2"/>
  <c r="Q3197" i="2"/>
  <c r="Q3198" i="2"/>
  <c r="Q3199" i="2"/>
  <c r="Q3200" i="2"/>
  <c r="Q3201" i="2"/>
  <c r="Q3202" i="2"/>
  <c r="Q3203" i="2"/>
  <c r="Q3204" i="2"/>
  <c r="Q3205" i="2"/>
  <c r="Q3206" i="2"/>
  <c r="Q3207" i="2"/>
  <c r="Q3208" i="2"/>
  <c r="Q3209" i="2"/>
  <c r="Q3210" i="2"/>
  <c r="Q3211" i="2"/>
  <c r="Q3212" i="2"/>
  <c r="Q3213" i="2"/>
  <c r="Q3214" i="2"/>
  <c r="Q3215" i="2"/>
  <c r="Q3216" i="2"/>
  <c r="Q3217" i="2"/>
  <c r="Q3218" i="2"/>
  <c r="Q3219" i="2"/>
  <c r="Q3220" i="2"/>
  <c r="Q3221" i="2"/>
  <c r="Q3222" i="2"/>
  <c r="Q3223" i="2"/>
  <c r="Q3224" i="2"/>
  <c r="Q3225" i="2"/>
  <c r="Q3226" i="2"/>
  <c r="Q3227" i="2"/>
  <c r="Q3228" i="2"/>
  <c r="Q3229" i="2"/>
  <c r="Q3230" i="2"/>
  <c r="Q3231" i="2"/>
  <c r="Q3232" i="2"/>
  <c r="Q3233" i="2"/>
  <c r="Q3234" i="2"/>
  <c r="Q3235" i="2"/>
  <c r="Q3236" i="2"/>
  <c r="Q3237" i="2"/>
  <c r="Q3238" i="2"/>
  <c r="Q3239" i="2"/>
  <c r="Q3240" i="2"/>
  <c r="Q3241" i="2"/>
  <c r="Q3242" i="2"/>
  <c r="Q3243" i="2"/>
  <c r="Q3244" i="2"/>
  <c r="Q3245" i="2"/>
  <c r="Q3246" i="2"/>
  <c r="Q3247" i="2"/>
  <c r="Q3248" i="2"/>
  <c r="Q3249" i="2"/>
  <c r="Q3250" i="2"/>
  <c r="Q3251" i="2"/>
  <c r="Q3252" i="2"/>
  <c r="Q3253" i="2"/>
  <c r="Q3254" i="2"/>
  <c r="Q3255" i="2"/>
  <c r="Q3256" i="2"/>
  <c r="Q3257" i="2"/>
  <c r="Q3258" i="2"/>
  <c r="Q3259" i="2"/>
  <c r="Q3260" i="2"/>
  <c r="Q3261" i="2"/>
  <c r="Q3262" i="2"/>
  <c r="Q3263" i="2"/>
  <c r="Q3264" i="2"/>
  <c r="Q3265" i="2"/>
  <c r="Q3266" i="2"/>
  <c r="Q3267" i="2"/>
  <c r="Q3268" i="2"/>
  <c r="Q3269" i="2"/>
  <c r="Q3270" i="2"/>
  <c r="Q3271" i="2"/>
  <c r="Q3272" i="2"/>
  <c r="Q3273" i="2"/>
  <c r="Q3274" i="2"/>
  <c r="Q3275" i="2"/>
  <c r="Q3276" i="2"/>
  <c r="Q3277" i="2"/>
  <c r="Q3278" i="2"/>
  <c r="Q3279" i="2"/>
  <c r="Q3280" i="2"/>
  <c r="Q3281" i="2"/>
  <c r="Q3282" i="2"/>
  <c r="Q3283" i="2"/>
  <c r="Q3284" i="2"/>
  <c r="Q3285" i="2"/>
  <c r="Q3286" i="2"/>
  <c r="Q3287" i="2"/>
  <c r="Q3288" i="2"/>
  <c r="Q3289" i="2"/>
  <c r="Q3290" i="2"/>
  <c r="Q3291" i="2"/>
  <c r="Q3292" i="2"/>
  <c r="Q3293" i="2"/>
  <c r="Q3294" i="2"/>
  <c r="Q3295" i="2"/>
  <c r="Q3296" i="2"/>
  <c r="Q3297" i="2"/>
  <c r="Q3298" i="2"/>
  <c r="Q3299" i="2"/>
  <c r="Q3300" i="2"/>
  <c r="Q3301" i="2"/>
  <c r="Q3302" i="2"/>
  <c r="Q3303" i="2"/>
  <c r="Q3304" i="2"/>
  <c r="Q3305" i="2"/>
  <c r="Q3306" i="2"/>
  <c r="Q3307" i="2"/>
  <c r="Q3308" i="2"/>
  <c r="Q3309" i="2"/>
  <c r="Q3310" i="2"/>
  <c r="Q3311" i="2"/>
  <c r="Q3312" i="2"/>
  <c r="Q3313" i="2"/>
  <c r="Q3314" i="2"/>
  <c r="Q3315" i="2"/>
  <c r="Q3316" i="2"/>
  <c r="Q3317" i="2"/>
  <c r="Q3318" i="2"/>
  <c r="Q3319" i="2"/>
  <c r="Q3320" i="2"/>
  <c r="Q3321" i="2"/>
  <c r="Q3322" i="2"/>
  <c r="Q3323" i="2"/>
  <c r="Q3324" i="2"/>
  <c r="Q3325" i="2"/>
  <c r="Q3326" i="2"/>
  <c r="Q3327" i="2"/>
  <c r="Q3328" i="2"/>
  <c r="Q3329" i="2"/>
  <c r="Q3330" i="2"/>
  <c r="Q3331" i="2"/>
  <c r="Q3332" i="2"/>
  <c r="Q3333" i="2"/>
  <c r="Q3334" i="2"/>
  <c r="Q3335" i="2"/>
  <c r="Q3336" i="2"/>
  <c r="Q3337" i="2"/>
  <c r="Q3338" i="2"/>
  <c r="Q3339" i="2"/>
  <c r="Q3340" i="2"/>
  <c r="Q3341" i="2"/>
  <c r="Q3342" i="2"/>
  <c r="Q3343" i="2"/>
  <c r="Q3344" i="2"/>
  <c r="Q3345" i="2"/>
  <c r="Q3346" i="2"/>
  <c r="Q3347" i="2"/>
  <c r="Q3348" i="2"/>
  <c r="Q3349" i="2"/>
  <c r="Q3350" i="2"/>
  <c r="Q3351" i="2"/>
  <c r="Q3352" i="2"/>
  <c r="Q3353" i="2"/>
  <c r="Q3354" i="2"/>
  <c r="Q3355" i="2"/>
  <c r="Q3356" i="2"/>
  <c r="Q3357" i="2"/>
  <c r="Q3358" i="2"/>
  <c r="Q3359" i="2"/>
  <c r="Q3360" i="2"/>
  <c r="Q3361" i="2"/>
  <c r="Q3362" i="2"/>
  <c r="Q3363" i="2"/>
  <c r="Q3364" i="2"/>
  <c r="Q3365" i="2"/>
  <c r="Q3366" i="2"/>
  <c r="Q3367" i="2"/>
  <c r="Q3368" i="2"/>
  <c r="Q3369" i="2"/>
  <c r="Q3370" i="2"/>
  <c r="Q3371" i="2"/>
  <c r="Q3372" i="2"/>
  <c r="Q3373" i="2"/>
  <c r="Q3374" i="2"/>
  <c r="Q3375" i="2"/>
  <c r="Q3376" i="2"/>
  <c r="Q3377" i="2"/>
  <c r="Q3378" i="2"/>
  <c r="Q3379" i="2"/>
  <c r="Q3380" i="2"/>
  <c r="Q3381" i="2"/>
  <c r="Q3382" i="2"/>
  <c r="Q3383" i="2"/>
  <c r="Q3384" i="2"/>
  <c r="Q3385" i="2"/>
  <c r="Q3386" i="2"/>
  <c r="Q3387" i="2"/>
  <c r="Q3388" i="2"/>
  <c r="Q3389" i="2"/>
  <c r="Q3390" i="2"/>
  <c r="Q3391" i="2"/>
  <c r="Q3392" i="2"/>
  <c r="Q3393" i="2"/>
  <c r="Q3394" i="2"/>
  <c r="Q3395" i="2"/>
  <c r="Q3396" i="2"/>
  <c r="Q3397" i="2"/>
  <c r="Q3398" i="2"/>
  <c r="Q3399" i="2"/>
  <c r="Q3400" i="2"/>
  <c r="Q3401" i="2"/>
  <c r="Q3402" i="2"/>
  <c r="Q3403" i="2"/>
  <c r="Q3404" i="2"/>
  <c r="Q3405" i="2"/>
  <c r="Q3406" i="2"/>
  <c r="Q3407" i="2"/>
  <c r="Q3408" i="2"/>
  <c r="Q3409" i="2"/>
  <c r="Q3410" i="2"/>
  <c r="Q3411" i="2"/>
  <c r="Q3412" i="2"/>
  <c r="Q3413" i="2"/>
  <c r="Q3414" i="2"/>
  <c r="Q3415" i="2"/>
  <c r="Q3416" i="2"/>
  <c r="Q3417" i="2"/>
  <c r="Q3418" i="2"/>
  <c r="Q3419" i="2"/>
  <c r="Q3420" i="2"/>
  <c r="Q3421" i="2"/>
  <c r="Q3422" i="2"/>
  <c r="Q3423" i="2"/>
  <c r="Q3424" i="2"/>
  <c r="Q3425" i="2"/>
  <c r="Q3426" i="2"/>
  <c r="Q3427" i="2"/>
  <c r="Q3428" i="2"/>
  <c r="Q3429" i="2"/>
  <c r="Q3430" i="2"/>
  <c r="Q3431" i="2"/>
  <c r="Q3432" i="2"/>
  <c r="Q3433" i="2"/>
  <c r="Q3434" i="2"/>
  <c r="Q3435" i="2"/>
  <c r="Q3436" i="2"/>
  <c r="Q3437" i="2"/>
  <c r="Q3438" i="2"/>
  <c r="Q3439" i="2"/>
  <c r="Q3440" i="2"/>
  <c r="Q3441" i="2"/>
  <c r="Q3442" i="2"/>
  <c r="Q3443" i="2"/>
  <c r="Q3444" i="2"/>
  <c r="Q3445" i="2"/>
  <c r="Q3446" i="2"/>
  <c r="Q3447" i="2"/>
  <c r="Q3448" i="2"/>
  <c r="Q3449" i="2"/>
  <c r="Q3450" i="2"/>
  <c r="Q3451" i="2"/>
  <c r="Q3452" i="2"/>
  <c r="Q3453" i="2"/>
  <c r="Q3454" i="2"/>
  <c r="Q3455" i="2"/>
  <c r="Q3456" i="2"/>
  <c r="Q3457" i="2"/>
  <c r="Q3458" i="2"/>
  <c r="Q3459" i="2"/>
  <c r="Q3460" i="2"/>
  <c r="Q3461" i="2"/>
  <c r="Q3462" i="2"/>
  <c r="Q3463" i="2"/>
  <c r="Q3464" i="2"/>
  <c r="Q3465" i="2"/>
  <c r="Q3466" i="2"/>
  <c r="Q3467" i="2"/>
  <c r="Q3468" i="2"/>
  <c r="Q3469" i="2"/>
  <c r="Q3470" i="2"/>
  <c r="Q3471" i="2"/>
  <c r="Q3472" i="2"/>
  <c r="Q3473" i="2"/>
  <c r="Q3474" i="2"/>
  <c r="Q3475" i="2"/>
  <c r="Q3476" i="2"/>
  <c r="Q3477" i="2"/>
  <c r="Q3478" i="2"/>
  <c r="Q3479" i="2"/>
  <c r="Q3480" i="2"/>
  <c r="Q3481" i="2"/>
  <c r="Q3482" i="2"/>
  <c r="Q3483" i="2"/>
  <c r="Q3484" i="2"/>
  <c r="Q3485" i="2"/>
  <c r="Q3486" i="2"/>
  <c r="Q3487" i="2"/>
  <c r="Q3488" i="2"/>
  <c r="Q3489" i="2"/>
  <c r="Q3490" i="2"/>
  <c r="Q3491" i="2"/>
  <c r="Q3492" i="2"/>
  <c r="Q3493" i="2"/>
  <c r="Q3494" i="2"/>
  <c r="Q3495" i="2"/>
  <c r="Q3496" i="2"/>
  <c r="Q3497" i="2"/>
  <c r="Q3498" i="2"/>
  <c r="Q3499" i="2"/>
  <c r="Q3500" i="2"/>
  <c r="Q3501" i="2"/>
  <c r="Q3502" i="2"/>
  <c r="Q3503" i="2"/>
  <c r="Q3504" i="2"/>
  <c r="Q3505" i="2"/>
  <c r="Q3506" i="2"/>
  <c r="Q3507" i="2"/>
  <c r="Q3508" i="2"/>
  <c r="Q3509" i="2"/>
  <c r="Q3510" i="2"/>
  <c r="Q3511" i="2"/>
  <c r="Q3512" i="2"/>
  <c r="Q3513" i="2"/>
  <c r="Q3514" i="2"/>
  <c r="Q3515" i="2"/>
  <c r="Q3516" i="2"/>
  <c r="Q3517" i="2"/>
  <c r="Q3518" i="2"/>
  <c r="Q3519" i="2"/>
  <c r="Q3520" i="2"/>
  <c r="Q3521" i="2"/>
  <c r="Q3522" i="2"/>
  <c r="Q3523" i="2"/>
  <c r="Q3524" i="2"/>
  <c r="Q3525" i="2"/>
  <c r="Q3526" i="2"/>
  <c r="Q3527" i="2"/>
  <c r="Q3528" i="2"/>
  <c r="Q3529" i="2"/>
  <c r="Q3530" i="2"/>
  <c r="Q3531" i="2"/>
  <c r="Q3532" i="2"/>
  <c r="Q3533" i="2"/>
  <c r="Q3534" i="2"/>
  <c r="Q3535" i="2"/>
  <c r="Q3536" i="2"/>
  <c r="Q3537" i="2"/>
  <c r="Q3538" i="2"/>
  <c r="Q3539" i="2"/>
  <c r="Q3540" i="2"/>
  <c r="Q3541" i="2"/>
  <c r="Q3542" i="2"/>
  <c r="Q3543" i="2"/>
  <c r="Q3544" i="2"/>
  <c r="Q3545" i="2"/>
  <c r="Q3546" i="2"/>
  <c r="Q3547" i="2"/>
  <c r="Q3548" i="2"/>
  <c r="Q3549" i="2"/>
  <c r="Q3550" i="2"/>
  <c r="Q3551" i="2"/>
  <c r="Q3552" i="2"/>
  <c r="Q3553" i="2"/>
  <c r="Q3554" i="2"/>
  <c r="Q3555" i="2"/>
  <c r="Q3556" i="2"/>
  <c r="Q3557" i="2"/>
  <c r="Q3558" i="2"/>
  <c r="Q3559" i="2"/>
  <c r="Q3560" i="2"/>
  <c r="Q3561" i="2"/>
  <c r="Q3562" i="2"/>
  <c r="Q3563" i="2"/>
  <c r="Q3564" i="2"/>
  <c r="Q3565" i="2"/>
  <c r="Q3566" i="2"/>
  <c r="Q3567" i="2"/>
  <c r="Q3568" i="2"/>
  <c r="Q3569" i="2"/>
  <c r="Q3570" i="2"/>
  <c r="Q3571" i="2"/>
  <c r="Q3572" i="2"/>
  <c r="Q3573" i="2"/>
  <c r="Q3574" i="2"/>
  <c r="Q3575" i="2"/>
  <c r="Q3576" i="2"/>
  <c r="Q3577" i="2"/>
  <c r="Q3578" i="2"/>
  <c r="Q3579" i="2"/>
  <c r="Q3580" i="2"/>
  <c r="Q3581" i="2"/>
  <c r="Q3582" i="2"/>
  <c r="Q3583" i="2"/>
  <c r="Q3584" i="2"/>
  <c r="Q3585" i="2"/>
  <c r="Q3586" i="2"/>
  <c r="Q3587" i="2"/>
  <c r="Q3588" i="2"/>
  <c r="Q3589" i="2"/>
  <c r="Q3590" i="2"/>
  <c r="Q3591" i="2"/>
  <c r="Q3592" i="2"/>
  <c r="Q3593" i="2"/>
  <c r="Q3594" i="2"/>
  <c r="Q3595" i="2"/>
  <c r="Q3596" i="2"/>
  <c r="Q3597" i="2"/>
  <c r="Q3598" i="2"/>
  <c r="Q3599" i="2"/>
  <c r="Q3600" i="2"/>
  <c r="Q3601" i="2"/>
  <c r="Q3602" i="2"/>
  <c r="Q3603" i="2"/>
  <c r="Q3604" i="2"/>
  <c r="Q3605" i="2"/>
  <c r="Q3606" i="2"/>
  <c r="Q3607" i="2"/>
  <c r="Q3608" i="2"/>
  <c r="Q3609" i="2"/>
  <c r="Q3610" i="2"/>
  <c r="Q3611" i="2"/>
  <c r="Q3612" i="2"/>
  <c r="Q3613" i="2"/>
  <c r="Q3614" i="2"/>
  <c r="Q3615" i="2"/>
  <c r="Q3616" i="2"/>
  <c r="Q3617" i="2"/>
  <c r="Q3618" i="2"/>
  <c r="Q3619" i="2"/>
  <c r="Q3620" i="2"/>
  <c r="Q3621" i="2"/>
  <c r="Q3622" i="2"/>
  <c r="Q3623" i="2"/>
  <c r="Q3624" i="2"/>
  <c r="Q3625" i="2"/>
  <c r="Q3626" i="2"/>
  <c r="Q3627" i="2"/>
  <c r="Q3628" i="2"/>
  <c r="Q3629" i="2"/>
  <c r="Q3630" i="2"/>
  <c r="Q3631" i="2"/>
  <c r="Q3632" i="2"/>
  <c r="Q3633" i="2"/>
  <c r="Q3634" i="2"/>
  <c r="Q3635" i="2"/>
  <c r="Q3636" i="2"/>
  <c r="Q3637" i="2"/>
  <c r="Q3638" i="2"/>
  <c r="Q3639" i="2"/>
  <c r="Q3640" i="2"/>
  <c r="Q3641" i="2"/>
  <c r="Q3642" i="2"/>
  <c r="Q3643" i="2"/>
  <c r="Q3644" i="2"/>
  <c r="Q3645" i="2"/>
  <c r="Q3646" i="2"/>
  <c r="Q3647" i="2"/>
  <c r="Q3648" i="2"/>
  <c r="Q3649" i="2"/>
  <c r="Q3650" i="2"/>
  <c r="Q3651" i="2"/>
  <c r="Q3652" i="2"/>
  <c r="Q3653" i="2"/>
  <c r="Q3654" i="2"/>
  <c r="Q3655" i="2"/>
  <c r="Q3656" i="2"/>
  <c r="Q3657" i="2"/>
  <c r="Q3658" i="2"/>
  <c r="Q3659" i="2"/>
  <c r="Q3660" i="2"/>
  <c r="Q3661" i="2"/>
  <c r="Q3662" i="2"/>
  <c r="Q3663" i="2"/>
  <c r="Q3664" i="2"/>
  <c r="Q3665" i="2"/>
  <c r="Q3666" i="2"/>
  <c r="Q3667" i="2"/>
  <c r="Q3668" i="2"/>
  <c r="Q3669" i="2"/>
  <c r="Q3670" i="2"/>
  <c r="Q3671" i="2"/>
  <c r="Q3672" i="2"/>
  <c r="Q3673" i="2"/>
  <c r="Q3674" i="2"/>
  <c r="Q3675" i="2"/>
  <c r="Q3676" i="2"/>
  <c r="Q3677" i="2"/>
  <c r="Q3678" i="2"/>
  <c r="Q3679" i="2"/>
  <c r="Q3680" i="2"/>
  <c r="Q3681" i="2"/>
  <c r="Q3682" i="2"/>
  <c r="Q3683" i="2"/>
  <c r="Q3684" i="2"/>
  <c r="Q3685" i="2"/>
  <c r="Q3686" i="2"/>
  <c r="Q3687" i="2"/>
  <c r="Q3688" i="2"/>
  <c r="Q3689" i="2"/>
  <c r="Q3690" i="2"/>
  <c r="Q3691" i="2"/>
  <c r="Q3692" i="2"/>
  <c r="Q3693" i="2"/>
  <c r="Q3694" i="2"/>
  <c r="Q3695" i="2"/>
  <c r="Q3696" i="2"/>
  <c r="Q3697" i="2"/>
  <c r="Q3698" i="2"/>
  <c r="Q3699" i="2"/>
  <c r="Q3700" i="2"/>
  <c r="Q3701" i="2"/>
  <c r="Q3702" i="2"/>
  <c r="Q3703" i="2"/>
  <c r="Q3704" i="2"/>
  <c r="Q3705" i="2"/>
  <c r="Q3706" i="2"/>
  <c r="Q3707" i="2"/>
  <c r="Q3708" i="2"/>
  <c r="Q3709" i="2"/>
  <c r="Q3710" i="2"/>
  <c r="Q3711" i="2"/>
  <c r="Q3712" i="2"/>
  <c r="Q3713" i="2"/>
  <c r="Q3714" i="2"/>
  <c r="Q3715" i="2"/>
  <c r="Q3716" i="2"/>
  <c r="Q3717" i="2"/>
  <c r="Q3718" i="2"/>
  <c r="Q3719" i="2"/>
  <c r="Q3720" i="2"/>
  <c r="Q3721" i="2"/>
  <c r="Q3722" i="2"/>
  <c r="Q3723" i="2"/>
  <c r="Q3724" i="2"/>
  <c r="Q3725" i="2"/>
  <c r="Q3726" i="2"/>
  <c r="Q3727" i="2"/>
  <c r="Q3728" i="2"/>
  <c r="Q3729" i="2"/>
  <c r="Q3730" i="2"/>
  <c r="Q3731" i="2"/>
  <c r="Q3732" i="2"/>
  <c r="Q3733" i="2"/>
  <c r="Q3734" i="2"/>
  <c r="Q3735" i="2"/>
  <c r="Q3736" i="2"/>
  <c r="Q3737" i="2"/>
  <c r="Q3738" i="2"/>
  <c r="Q3739" i="2"/>
  <c r="Q3740" i="2"/>
  <c r="Q3741" i="2"/>
  <c r="Q3742" i="2"/>
  <c r="Q3743" i="2"/>
  <c r="Q3744" i="2"/>
  <c r="Q3745" i="2"/>
  <c r="Q3746" i="2"/>
  <c r="Q3747" i="2"/>
  <c r="Q3748" i="2"/>
  <c r="Q3749" i="2"/>
  <c r="Q3750" i="2"/>
  <c r="Q3751" i="2"/>
  <c r="Q3752" i="2"/>
  <c r="Q3753" i="2"/>
  <c r="Q3754" i="2"/>
  <c r="Q3755" i="2"/>
  <c r="Q3756" i="2"/>
  <c r="Q3757" i="2"/>
  <c r="Q3758" i="2"/>
  <c r="Q3759" i="2"/>
  <c r="Q3760" i="2"/>
  <c r="Q3761" i="2"/>
  <c r="Q3762" i="2"/>
  <c r="Q3763" i="2"/>
  <c r="Q3764" i="2"/>
  <c r="Q3765" i="2"/>
  <c r="Q3766" i="2"/>
  <c r="Q3767" i="2"/>
  <c r="Q3768" i="2"/>
  <c r="Q3769" i="2"/>
  <c r="Q3770" i="2"/>
  <c r="Q3771" i="2"/>
  <c r="Q3772" i="2"/>
  <c r="Q3773" i="2"/>
  <c r="Q3774" i="2"/>
  <c r="Q3775" i="2"/>
  <c r="Q3776" i="2"/>
  <c r="Q3777" i="2"/>
  <c r="Q3778" i="2"/>
  <c r="Q3779" i="2"/>
  <c r="Q3780" i="2"/>
  <c r="Q3781" i="2"/>
  <c r="Q3782" i="2"/>
  <c r="Q3783" i="2"/>
  <c r="Q3784" i="2"/>
  <c r="Q3785" i="2"/>
  <c r="Q3786" i="2"/>
  <c r="Q3787" i="2"/>
  <c r="Q3788" i="2"/>
  <c r="Q3789" i="2"/>
  <c r="Q3790" i="2"/>
  <c r="Q3791" i="2"/>
  <c r="Q3792" i="2"/>
  <c r="Q3793" i="2"/>
  <c r="Q3794" i="2"/>
  <c r="Q3795" i="2"/>
  <c r="Q3796" i="2"/>
  <c r="Q3797" i="2"/>
  <c r="Q3798" i="2"/>
  <c r="Q3799" i="2"/>
  <c r="Q3800" i="2"/>
  <c r="Q3801" i="2"/>
  <c r="Q3802" i="2"/>
  <c r="Q3803" i="2"/>
  <c r="Q3804" i="2"/>
  <c r="Q3805" i="2"/>
  <c r="Q3806" i="2"/>
  <c r="Q3807" i="2"/>
  <c r="Q3808" i="2"/>
  <c r="Q3809" i="2"/>
  <c r="Q3810" i="2"/>
  <c r="Q3811" i="2"/>
  <c r="Q3812" i="2"/>
  <c r="Q3813" i="2"/>
  <c r="Q3814" i="2"/>
  <c r="Q3815" i="2"/>
  <c r="Q3816" i="2"/>
  <c r="Q3817" i="2"/>
  <c r="Q3818" i="2"/>
  <c r="Q3819" i="2"/>
  <c r="Q3820" i="2"/>
  <c r="Q3821" i="2"/>
  <c r="Q3822" i="2"/>
  <c r="Q3823" i="2"/>
  <c r="Q3824" i="2"/>
  <c r="Q3825" i="2"/>
  <c r="Q3826" i="2"/>
  <c r="Q3827" i="2"/>
  <c r="Q3828" i="2"/>
  <c r="Q3829" i="2"/>
  <c r="Q3830" i="2"/>
  <c r="Q3831" i="2"/>
  <c r="Q3832" i="2"/>
  <c r="Q3833" i="2"/>
  <c r="Q3834" i="2"/>
  <c r="Q3835" i="2"/>
  <c r="Q3836" i="2"/>
  <c r="Q3837" i="2"/>
  <c r="Q3838" i="2"/>
  <c r="Q3839" i="2"/>
  <c r="Q3840" i="2"/>
  <c r="Q3841" i="2"/>
  <c r="Q3842" i="2"/>
  <c r="Q3843" i="2"/>
  <c r="Q3844" i="2"/>
  <c r="Q3845" i="2"/>
  <c r="Q3846" i="2"/>
  <c r="Q3847" i="2"/>
  <c r="Q3848" i="2"/>
  <c r="Q3849" i="2"/>
  <c r="Q3850" i="2"/>
  <c r="Q3851" i="2"/>
  <c r="Q3852" i="2"/>
  <c r="Q3853" i="2"/>
  <c r="Q3854" i="2"/>
  <c r="Q3855" i="2"/>
  <c r="Q3856" i="2"/>
  <c r="Q3857" i="2"/>
  <c r="Q3858" i="2"/>
  <c r="Q3859" i="2"/>
  <c r="Q3860" i="2"/>
  <c r="Q3861" i="2"/>
  <c r="Q3862" i="2"/>
  <c r="Q3863" i="2"/>
  <c r="Q3864" i="2"/>
  <c r="Q3865" i="2"/>
  <c r="Q3866" i="2"/>
  <c r="Q3867" i="2"/>
  <c r="Q3868" i="2"/>
  <c r="Q3869" i="2"/>
  <c r="Q3870" i="2"/>
  <c r="Q3871" i="2"/>
  <c r="Q3872" i="2"/>
  <c r="Q3873" i="2"/>
  <c r="Q3874" i="2"/>
  <c r="Q3875" i="2"/>
  <c r="Q3876" i="2"/>
  <c r="Q3877" i="2"/>
  <c r="Q3878" i="2"/>
  <c r="Q3879" i="2"/>
  <c r="Q3880" i="2"/>
  <c r="Q3881" i="2"/>
  <c r="Q3882" i="2"/>
  <c r="Q3883" i="2"/>
  <c r="Q3884" i="2"/>
  <c r="Q3885" i="2"/>
  <c r="Q3886" i="2"/>
  <c r="Q3887" i="2"/>
  <c r="Q3888" i="2"/>
  <c r="Q3889" i="2"/>
  <c r="Q3890" i="2"/>
  <c r="Q3891" i="2"/>
  <c r="Q3892" i="2"/>
  <c r="Q3893" i="2"/>
  <c r="Q3894" i="2"/>
  <c r="Q3895" i="2"/>
  <c r="Q3896" i="2"/>
  <c r="Q3897" i="2"/>
  <c r="Q3898" i="2"/>
  <c r="Q3899" i="2"/>
  <c r="Q3900" i="2"/>
  <c r="Q3901" i="2"/>
  <c r="Q3902" i="2"/>
  <c r="Q3903" i="2"/>
  <c r="Q3904" i="2"/>
  <c r="Q3905" i="2"/>
  <c r="Q3906" i="2"/>
  <c r="Q3907" i="2"/>
  <c r="Q3908" i="2"/>
  <c r="Q3909" i="2"/>
  <c r="Q3910" i="2"/>
  <c r="Q3911" i="2"/>
  <c r="Q3912" i="2"/>
  <c r="Q3913" i="2"/>
  <c r="Q3914" i="2"/>
  <c r="Q3915" i="2"/>
  <c r="Q3916" i="2"/>
  <c r="Q3917" i="2"/>
  <c r="Q3918" i="2"/>
  <c r="Q3919" i="2"/>
  <c r="Q3920" i="2"/>
  <c r="Q3921" i="2"/>
  <c r="Q3922" i="2"/>
  <c r="Q3923" i="2"/>
  <c r="Q3924" i="2"/>
  <c r="Q3925" i="2"/>
  <c r="Q3926" i="2"/>
  <c r="Q3927" i="2"/>
  <c r="Q3928" i="2"/>
  <c r="Q3929" i="2"/>
  <c r="Q3930" i="2"/>
  <c r="Q3931" i="2"/>
  <c r="Q3932" i="2"/>
  <c r="Q3933" i="2"/>
  <c r="Q3934" i="2"/>
  <c r="Q3935" i="2"/>
  <c r="Q3936" i="2"/>
  <c r="Q3937" i="2"/>
  <c r="Q3938" i="2"/>
  <c r="Q3939" i="2"/>
  <c r="Q3940" i="2"/>
  <c r="Q3941" i="2"/>
  <c r="Q3942" i="2"/>
  <c r="Q3943" i="2"/>
  <c r="Q3944" i="2"/>
  <c r="Q3945" i="2"/>
  <c r="Q3946" i="2"/>
  <c r="Q3947" i="2"/>
  <c r="Q3948" i="2"/>
  <c r="Q3949" i="2"/>
  <c r="Q3950" i="2"/>
  <c r="Q3951" i="2"/>
  <c r="Q3952" i="2"/>
  <c r="Q3953" i="2"/>
  <c r="Q3954" i="2"/>
  <c r="Q3955" i="2"/>
  <c r="Q3956" i="2"/>
  <c r="Q3957" i="2"/>
  <c r="Q3958" i="2"/>
  <c r="Q3959" i="2"/>
  <c r="Q3960" i="2"/>
  <c r="Q3961" i="2"/>
  <c r="Q3962" i="2"/>
  <c r="Q3963" i="2"/>
  <c r="Q3964" i="2"/>
  <c r="Q3965" i="2"/>
  <c r="Q3966" i="2"/>
  <c r="Q3967" i="2"/>
  <c r="Q3968" i="2"/>
  <c r="Q3969" i="2"/>
  <c r="Q3970" i="2"/>
  <c r="Q3971" i="2"/>
  <c r="Q3972" i="2"/>
  <c r="Q3973" i="2"/>
  <c r="Q3974" i="2"/>
  <c r="Q3975" i="2"/>
  <c r="Q3976" i="2"/>
  <c r="Q3977" i="2"/>
  <c r="Q3978" i="2"/>
  <c r="Q3979" i="2"/>
  <c r="Q3980" i="2"/>
  <c r="Q3981" i="2"/>
  <c r="Q3982" i="2"/>
  <c r="Q3983" i="2"/>
  <c r="Q3984" i="2"/>
  <c r="Q3985" i="2"/>
  <c r="Q3986" i="2"/>
  <c r="Q3987" i="2"/>
  <c r="Q3988" i="2"/>
  <c r="Q3989" i="2"/>
  <c r="Q3990" i="2"/>
  <c r="Q3991" i="2"/>
  <c r="Q3992" i="2"/>
  <c r="Q3993" i="2"/>
  <c r="Q3994" i="2"/>
  <c r="Q3995" i="2"/>
  <c r="Q3996" i="2"/>
  <c r="Q3997" i="2"/>
  <c r="Q3998" i="2"/>
  <c r="Q3999" i="2"/>
  <c r="Q4000" i="2"/>
  <c r="Q4001" i="2"/>
  <c r="Q4002" i="2"/>
  <c r="Q4003" i="2"/>
  <c r="Q4004" i="2"/>
  <c r="Q4005" i="2"/>
  <c r="Q4006" i="2"/>
  <c r="Q4007" i="2"/>
  <c r="Q4008" i="2"/>
  <c r="Q4009" i="2"/>
  <c r="Q4010" i="2"/>
  <c r="Q4011" i="2"/>
  <c r="Q4012" i="2"/>
  <c r="Q4013" i="2"/>
  <c r="Q4014" i="2"/>
  <c r="Q4015" i="2"/>
  <c r="Q4016" i="2"/>
  <c r="Q4017" i="2"/>
  <c r="Q4018" i="2"/>
  <c r="Q4019" i="2"/>
  <c r="Q4020" i="2"/>
  <c r="Q4021" i="2"/>
  <c r="Q4022" i="2"/>
  <c r="Q4023" i="2"/>
  <c r="Q4024" i="2"/>
  <c r="Q4025" i="2"/>
  <c r="Q4026" i="2"/>
  <c r="Q4027" i="2"/>
  <c r="Q4028" i="2"/>
  <c r="Q4029" i="2"/>
  <c r="Q4030" i="2"/>
  <c r="Q4031" i="2"/>
  <c r="Q4032" i="2"/>
  <c r="Q4033" i="2"/>
  <c r="Q4034" i="2"/>
  <c r="Q4035" i="2"/>
  <c r="Q4036" i="2"/>
  <c r="Q4037" i="2"/>
  <c r="Q4038" i="2"/>
  <c r="Q4039" i="2"/>
  <c r="Q4040" i="2"/>
  <c r="Q4041" i="2"/>
  <c r="Q4042" i="2"/>
  <c r="Q4043" i="2"/>
  <c r="Q4044" i="2"/>
  <c r="Q4045" i="2"/>
  <c r="Q4046" i="2"/>
  <c r="Q4047" i="2"/>
  <c r="Q4048" i="2"/>
  <c r="Q4049" i="2"/>
  <c r="Q4050" i="2"/>
  <c r="Q4051" i="2"/>
  <c r="Q4052" i="2"/>
  <c r="Q4053" i="2"/>
  <c r="Q4054" i="2"/>
  <c r="Q4055" i="2"/>
  <c r="Q4056" i="2"/>
  <c r="Q4057" i="2"/>
  <c r="Q4058" i="2"/>
  <c r="Q4059" i="2"/>
  <c r="Q4060" i="2"/>
  <c r="Q4061" i="2"/>
  <c r="Q4062" i="2"/>
  <c r="Q4063" i="2"/>
  <c r="Q4064" i="2"/>
  <c r="Q4065" i="2"/>
  <c r="Q4066" i="2"/>
  <c r="Q4067" i="2"/>
  <c r="Q4068" i="2"/>
  <c r="Q4069" i="2"/>
  <c r="Q4070" i="2"/>
  <c r="Q4071" i="2"/>
  <c r="Q4072" i="2"/>
  <c r="Q4073" i="2"/>
  <c r="Q4074" i="2"/>
  <c r="Q4075" i="2"/>
  <c r="Q4076" i="2"/>
  <c r="Q4077" i="2"/>
  <c r="Q4078" i="2"/>
  <c r="Q4079" i="2"/>
  <c r="Q4080" i="2"/>
  <c r="Q4081" i="2"/>
  <c r="Q4082" i="2"/>
  <c r="Q4083" i="2"/>
  <c r="Q4084" i="2"/>
  <c r="Q4085" i="2"/>
  <c r="Q4086" i="2"/>
  <c r="Q4087" i="2"/>
  <c r="Q4088" i="2"/>
  <c r="Q4089" i="2"/>
  <c r="Q4090" i="2"/>
  <c r="Q4091" i="2"/>
  <c r="Q4092" i="2"/>
  <c r="Q4093" i="2"/>
  <c r="Q4094" i="2"/>
  <c r="Q4095" i="2"/>
  <c r="Q4096" i="2"/>
  <c r="Q4097" i="2"/>
  <c r="Q4098" i="2"/>
  <c r="Q4099" i="2"/>
  <c r="Q4100" i="2"/>
  <c r="Q4101" i="2"/>
  <c r="Q4102" i="2"/>
  <c r="Q4103" i="2"/>
  <c r="Q4104" i="2"/>
  <c r="Q4105" i="2"/>
  <c r="Q4106" i="2"/>
  <c r="Q4107" i="2"/>
  <c r="Q4108" i="2"/>
  <c r="Q4109" i="2"/>
  <c r="Q4110" i="2"/>
  <c r="Q4111" i="2"/>
  <c r="Q4112" i="2"/>
  <c r="Q4113" i="2"/>
  <c r="Q4114" i="2"/>
  <c r="Q4115" i="2"/>
  <c r="Q4116" i="2"/>
  <c r="Q4117" i="2"/>
  <c r="Q4118" i="2"/>
  <c r="Q4119" i="2"/>
  <c r="Q4120" i="2"/>
  <c r="Q4121" i="2"/>
  <c r="Q4122" i="2"/>
  <c r="Q4123" i="2"/>
  <c r="Q4124" i="2"/>
  <c r="Q4125" i="2"/>
  <c r="Q4126" i="2"/>
  <c r="Q4127" i="2"/>
  <c r="Q4128" i="2"/>
  <c r="Q4129" i="2"/>
  <c r="Q4130" i="2"/>
  <c r="Q4131" i="2"/>
  <c r="Q4132" i="2"/>
  <c r="Q4133" i="2"/>
  <c r="Q4134" i="2"/>
  <c r="Q4135" i="2"/>
  <c r="Q4136" i="2"/>
  <c r="Q4137" i="2"/>
  <c r="Q4138" i="2"/>
  <c r="Q4139" i="2"/>
  <c r="Q4140" i="2"/>
  <c r="Q4141" i="2"/>
  <c r="Q4142" i="2"/>
  <c r="Q4143" i="2"/>
  <c r="Q4144" i="2"/>
  <c r="Q4145" i="2"/>
  <c r="Q4146" i="2"/>
  <c r="Q4147" i="2"/>
  <c r="Q4148" i="2"/>
  <c r="Q4149" i="2"/>
  <c r="Q4150" i="2"/>
  <c r="Q4151" i="2"/>
  <c r="Q4152" i="2"/>
  <c r="Q4153" i="2"/>
  <c r="Q4154" i="2"/>
  <c r="Q4155" i="2"/>
  <c r="Q4156" i="2"/>
  <c r="Q4157" i="2"/>
  <c r="Q4158" i="2"/>
  <c r="Q4159" i="2"/>
  <c r="Q4160" i="2"/>
  <c r="Q4161" i="2"/>
  <c r="Q4162" i="2"/>
  <c r="Q4163" i="2"/>
  <c r="Q4164" i="2"/>
  <c r="Q4165" i="2"/>
  <c r="Q4166" i="2"/>
  <c r="Q4167" i="2"/>
  <c r="Q4168" i="2"/>
  <c r="Q4169" i="2"/>
  <c r="Q4170" i="2"/>
  <c r="Q4171" i="2"/>
  <c r="Q4172" i="2"/>
  <c r="Q4173" i="2"/>
  <c r="Q4174" i="2"/>
  <c r="Q4175" i="2"/>
  <c r="Q4176" i="2"/>
  <c r="Q4177" i="2"/>
  <c r="Q4178" i="2"/>
  <c r="Q4179" i="2"/>
  <c r="Q4180" i="2"/>
  <c r="Q4181" i="2"/>
  <c r="Q4182" i="2"/>
  <c r="Q4183" i="2"/>
  <c r="Q4184" i="2"/>
  <c r="Q4185" i="2"/>
  <c r="Q4186" i="2"/>
  <c r="Q4187" i="2"/>
  <c r="Q4188" i="2"/>
  <c r="Q4189" i="2"/>
  <c r="Q4190" i="2"/>
  <c r="Q4191" i="2"/>
  <c r="Q4192" i="2"/>
  <c r="Q4193" i="2"/>
  <c r="Q4194" i="2"/>
  <c r="Q4195" i="2"/>
  <c r="Q4196" i="2"/>
  <c r="Q4197" i="2"/>
  <c r="Q4198" i="2"/>
  <c r="Q4199" i="2"/>
  <c r="Q4200" i="2"/>
  <c r="Q4201" i="2"/>
  <c r="Q4202" i="2"/>
  <c r="Q4203" i="2"/>
  <c r="Q4204" i="2"/>
  <c r="Q4205" i="2"/>
  <c r="Q4206" i="2"/>
  <c r="Q4207" i="2"/>
  <c r="Q4208" i="2"/>
  <c r="Q4209" i="2"/>
  <c r="Q4210" i="2"/>
  <c r="Q4211" i="2"/>
  <c r="Q4212" i="2"/>
  <c r="Q4213" i="2"/>
  <c r="Q4214" i="2"/>
  <c r="Q4215" i="2"/>
  <c r="Q4216" i="2"/>
  <c r="Q4217" i="2"/>
  <c r="Q4218" i="2"/>
  <c r="Q4219" i="2"/>
  <c r="Q4220" i="2"/>
  <c r="Q4221" i="2"/>
  <c r="Q4222" i="2"/>
  <c r="Q4223" i="2"/>
  <c r="Q4224" i="2"/>
  <c r="Q4225" i="2"/>
  <c r="Q4226" i="2"/>
  <c r="Q4227" i="2"/>
  <c r="Q4228" i="2"/>
  <c r="Q4229" i="2"/>
  <c r="Q4230" i="2"/>
  <c r="Q4231" i="2"/>
  <c r="Q4232" i="2"/>
  <c r="Q4233" i="2"/>
  <c r="Q4234" i="2"/>
  <c r="Q4235" i="2"/>
  <c r="Q4236" i="2"/>
  <c r="Q4237" i="2"/>
  <c r="Q4238" i="2"/>
  <c r="Q4239" i="2"/>
  <c r="Q4240" i="2"/>
  <c r="Q4241" i="2"/>
  <c r="Q4242" i="2"/>
  <c r="Q4243" i="2"/>
  <c r="Q4244" i="2"/>
  <c r="Q4245" i="2"/>
  <c r="Q4246" i="2"/>
  <c r="Q4247" i="2"/>
  <c r="Q4248" i="2"/>
  <c r="Q4249" i="2"/>
  <c r="Q4250" i="2"/>
  <c r="Q4251" i="2"/>
  <c r="Q4252" i="2"/>
  <c r="Q4253" i="2"/>
  <c r="Q4254" i="2"/>
  <c r="Q4255" i="2"/>
  <c r="Q4256" i="2"/>
  <c r="Q4257" i="2"/>
  <c r="Q4258" i="2"/>
  <c r="Q4259" i="2"/>
  <c r="Q4260" i="2"/>
  <c r="Q4261" i="2"/>
  <c r="Q4262" i="2"/>
  <c r="Q4263" i="2"/>
  <c r="Q4264" i="2"/>
  <c r="Q4265" i="2"/>
  <c r="Q4266" i="2"/>
  <c r="Q4267" i="2"/>
  <c r="Q4268" i="2"/>
  <c r="Q4269" i="2"/>
  <c r="Q4270" i="2"/>
  <c r="Q4271" i="2"/>
  <c r="Q4272" i="2"/>
  <c r="Q4273" i="2"/>
  <c r="Q4274" i="2"/>
  <c r="Q4275" i="2"/>
  <c r="Q4276" i="2"/>
  <c r="Q4277" i="2"/>
  <c r="Q4278" i="2"/>
  <c r="Q4279" i="2"/>
  <c r="Q4280" i="2"/>
  <c r="Q4281" i="2"/>
  <c r="Q4282" i="2"/>
  <c r="Q4283" i="2"/>
  <c r="Q4284" i="2"/>
  <c r="Q4285" i="2"/>
  <c r="Q4286" i="2"/>
  <c r="Q4287" i="2"/>
  <c r="Q4288" i="2"/>
  <c r="Q4289" i="2"/>
  <c r="Q4290" i="2"/>
  <c r="Q4291" i="2"/>
  <c r="Q4292" i="2"/>
  <c r="Q4293" i="2"/>
  <c r="Q4294" i="2"/>
  <c r="Q4295" i="2"/>
  <c r="Q4296" i="2"/>
  <c r="Q4297" i="2"/>
  <c r="Q4298" i="2"/>
  <c r="Q4299" i="2"/>
  <c r="Q4300" i="2"/>
  <c r="Q4301" i="2"/>
  <c r="Q4302" i="2"/>
  <c r="Q4303" i="2"/>
  <c r="Q4304" i="2"/>
  <c r="Q4305" i="2"/>
  <c r="Q4306" i="2"/>
  <c r="Q4307" i="2"/>
  <c r="Q4308" i="2"/>
  <c r="Q4309" i="2"/>
  <c r="Q4310" i="2"/>
  <c r="Q4311" i="2"/>
  <c r="Q4312" i="2"/>
  <c r="Q4313" i="2"/>
  <c r="Q4314" i="2"/>
  <c r="Q4315" i="2"/>
  <c r="Q4316" i="2"/>
  <c r="Q4317" i="2"/>
  <c r="Q4318" i="2"/>
  <c r="Q4319" i="2"/>
  <c r="Q4320" i="2"/>
  <c r="Q4321" i="2"/>
  <c r="Q4322" i="2"/>
  <c r="Q4323" i="2"/>
  <c r="Q4324" i="2"/>
  <c r="Q4325" i="2"/>
  <c r="Q4326" i="2"/>
  <c r="Q4327" i="2"/>
  <c r="Q4328" i="2"/>
  <c r="Q4329" i="2"/>
  <c r="Q4330" i="2"/>
  <c r="Q4331" i="2"/>
  <c r="Q4332" i="2"/>
  <c r="Q4333" i="2"/>
  <c r="Q4334" i="2"/>
  <c r="Q4335" i="2"/>
  <c r="Q4336" i="2"/>
  <c r="Q4337" i="2"/>
  <c r="Q4338" i="2"/>
  <c r="Q4339" i="2"/>
  <c r="Q4340" i="2"/>
  <c r="Q4341" i="2"/>
  <c r="Q4342" i="2"/>
  <c r="Q4343" i="2"/>
  <c r="Q4344" i="2"/>
  <c r="Q4345" i="2"/>
  <c r="Q4346" i="2"/>
  <c r="Q4347" i="2"/>
  <c r="Q4348" i="2"/>
  <c r="Q4349" i="2"/>
  <c r="Q4350" i="2"/>
  <c r="Q4351" i="2"/>
  <c r="Q4352" i="2"/>
  <c r="Q4353" i="2"/>
  <c r="Q4354" i="2"/>
  <c r="Q4355" i="2"/>
  <c r="Q4356" i="2"/>
  <c r="Q4357" i="2"/>
  <c r="Q4358" i="2"/>
  <c r="Q4359" i="2"/>
  <c r="Q4360" i="2"/>
  <c r="Q4361" i="2"/>
  <c r="Q4362" i="2"/>
  <c r="Q4363" i="2"/>
  <c r="Q4364" i="2"/>
  <c r="Q4365" i="2"/>
  <c r="Q4366" i="2"/>
  <c r="Q4367" i="2"/>
  <c r="Q4368" i="2"/>
  <c r="Q4369" i="2"/>
  <c r="Q4370" i="2"/>
  <c r="Q4371" i="2"/>
  <c r="Q4372" i="2"/>
  <c r="Q4373" i="2"/>
  <c r="Q4374" i="2"/>
  <c r="Q4375" i="2"/>
  <c r="Q4376" i="2"/>
  <c r="Q4377" i="2"/>
  <c r="Q4378" i="2"/>
  <c r="Q4379" i="2"/>
  <c r="Q4380" i="2"/>
  <c r="Q4381" i="2"/>
  <c r="Q4382" i="2"/>
  <c r="Q4383" i="2"/>
  <c r="Q4384" i="2"/>
  <c r="Q4385" i="2"/>
  <c r="Q4386" i="2"/>
  <c r="Q4387" i="2"/>
  <c r="Q4388" i="2"/>
  <c r="Q4389" i="2"/>
  <c r="Q4390" i="2"/>
  <c r="Q4391" i="2"/>
  <c r="Q4392" i="2"/>
  <c r="Q4393" i="2"/>
  <c r="Q4394" i="2"/>
  <c r="Q4395" i="2"/>
  <c r="Q4396" i="2"/>
  <c r="Q4397" i="2"/>
  <c r="Q4398" i="2"/>
  <c r="Q4399" i="2"/>
  <c r="Q4400" i="2"/>
  <c r="Q4401" i="2"/>
  <c r="Q4402" i="2"/>
  <c r="Q4403" i="2"/>
  <c r="Q4404" i="2"/>
  <c r="Q4405" i="2"/>
  <c r="Q4406" i="2"/>
  <c r="Q4407" i="2"/>
  <c r="Q4408" i="2"/>
  <c r="Q4409" i="2"/>
  <c r="Q4410" i="2"/>
  <c r="Q4411" i="2"/>
  <c r="Q4412" i="2"/>
  <c r="Q4413" i="2"/>
  <c r="Q4414" i="2"/>
  <c r="Q4415" i="2"/>
  <c r="Q4416" i="2"/>
  <c r="Q4417" i="2"/>
  <c r="Q4418" i="2"/>
  <c r="Q4419" i="2"/>
  <c r="Q4420" i="2"/>
  <c r="Q4421" i="2"/>
  <c r="Q4422" i="2"/>
  <c r="Q4423" i="2"/>
  <c r="Q4424" i="2"/>
  <c r="Q4425" i="2"/>
  <c r="Q4426" i="2"/>
  <c r="Q4427" i="2"/>
  <c r="Q4428" i="2"/>
  <c r="Q4429" i="2"/>
  <c r="Q4430" i="2"/>
  <c r="Q4431" i="2"/>
  <c r="Q4432" i="2"/>
  <c r="Q4433" i="2"/>
  <c r="Q4434" i="2"/>
  <c r="Q4435" i="2"/>
  <c r="Q4436" i="2"/>
  <c r="Q4437" i="2"/>
  <c r="Q4438" i="2"/>
  <c r="Q4439" i="2"/>
  <c r="Q4440" i="2"/>
  <c r="Q4441" i="2"/>
  <c r="Q4442" i="2"/>
  <c r="Q4443" i="2"/>
  <c r="Q4444" i="2"/>
  <c r="Q4445" i="2"/>
  <c r="Q4446" i="2"/>
  <c r="Q4447" i="2"/>
  <c r="Q4448" i="2"/>
  <c r="Q4449" i="2"/>
  <c r="Q4450" i="2"/>
  <c r="Q4451" i="2"/>
  <c r="Q4452" i="2"/>
  <c r="Q4453" i="2"/>
  <c r="Q4454" i="2"/>
  <c r="Q4455" i="2"/>
  <c r="Q4456" i="2"/>
  <c r="Q4457" i="2"/>
  <c r="Q4458" i="2"/>
  <c r="Q4459" i="2"/>
  <c r="Q4460" i="2"/>
  <c r="Q4461" i="2"/>
  <c r="Q4462" i="2"/>
  <c r="Q4463" i="2"/>
  <c r="Q4464" i="2"/>
  <c r="Q4465" i="2"/>
  <c r="Q4466" i="2"/>
  <c r="Q4467" i="2"/>
  <c r="Q4468" i="2"/>
  <c r="Q4469" i="2"/>
  <c r="Q4470" i="2"/>
  <c r="Q4471" i="2"/>
  <c r="Q4472" i="2"/>
  <c r="Q4473" i="2"/>
  <c r="Q4474" i="2"/>
  <c r="Q4475" i="2"/>
  <c r="Q4476" i="2"/>
  <c r="Q4477" i="2"/>
  <c r="Q4478" i="2"/>
  <c r="Q4479" i="2"/>
  <c r="Q4480" i="2"/>
  <c r="Q4481" i="2"/>
  <c r="Q4482" i="2"/>
  <c r="Q4483" i="2"/>
  <c r="Q4484" i="2"/>
  <c r="Q4485" i="2"/>
  <c r="Q4486" i="2"/>
  <c r="Q4487" i="2"/>
  <c r="Q4488" i="2"/>
  <c r="Q4489" i="2"/>
  <c r="Q4490" i="2"/>
  <c r="Q4491" i="2"/>
  <c r="Q4492" i="2"/>
  <c r="Q4493" i="2"/>
  <c r="Q4494" i="2"/>
  <c r="Q4495" i="2"/>
  <c r="Q4496" i="2"/>
  <c r="Q4497" i="2"/>
  <c r="Q4498" i="2"/>
  <c r="Q4499" i="2"/>
  <c r="Q4500" i="2"/>
  <c r="Q4501" i="2"/>
  <c r="Q4502" i="2"/>
  <c r="Q4503" i="2"/>
  <c r="Q4504" i="2"/>
  <c r="Q4505" i="2"/>
  <c r="Q4506" i="2"/>
  <c r="Q4507" i="2"/>
  <c r="Q4508" i="2"/>
  <c r="Q4509" i="2"/>
  <c r="Q4510" i="2"/>
  <c r="Q4511" i="2"/>
  <c r="Q4512" i="2"/>
  <c r="Q4513" i="2"/>
  <c r="Q4514" i="2"/>
  <c r="Q4515" i="2"/>
  <c r="Q4516" i="2"/>
  <c r="Q4517" i="2"/>
  <c r="Q4518" i="2"/>
  <c r="Q4519" i="2"/>
  <c r="Q4520" i="2"/>
  <c r="Q4521" i="2"/>
  <c r="Q4522" i="2"/>
  <c r="Q4523" i="2"/>
  <c r="Q4524" i="2"/>
  <c r="Q4525" i="2"/>
  <c r="Q4526" i="2"/>
  <c r="Q4527" i="2"/>
  <c r="Q4528" i="2"/>
  <c r="Q4529" i="2"/>
  <c r="Q4530" i="2"/>
  <c r="Q4531" i="2"/>
  <c r="Q4532" i="2"/>
  <c r="Q4533" i="2"/>
  <c r="Q4534" i="2"/>
  <c r="Q4535" i="2"/>
  <c r="Q4536" i="2"/>
  <c r="Q4537" i="2"/>
  <c r="Q4538" i="2"/>
  <c r="Q4539" i="2"/>
  <c r="Q4540" i="2"/>
  <c r="Q4541" i="2"/>
  <c r="Q4542" i="2"/>
  <c r="Q4543" i="2"/>
  <c r="Q4544" i="2"/>
  <c r="Q4545" i="2"/>
  <c r="Q4546" i="2"/>
  <c r="Q4547" i="2"/>
  <c r="Q4548" i="2"/>
  <c r="Q4549" i="2"/>
  <c r="Q4550" i="2"/>
  <c r="Q4551" i="2"/>
  <c r="Q4552" i="2"/>
  <c r="Q4553" i="2"/>
  <c r="Q4554" i="2"/>
  <c r="Q4555" i="2"/>
  <c r="Q4556" i="2"/>
  <c r="Q4557" i="2"/>
  <c r="Q4558" i="2"/>
  <c r="Q4559" i="2"/>
  <c r="Q4560" i="2"/>
  <c r="Q4561" i="2"/>
  <c r="Q4562" i="2"/>
  <c r="Q4563" i="2"/>
  <c r="Q4564" i="2"/>
  <c r="Q4565" i="2"/>
  <c r="Q4566" i="2"/>
  <c r="Q4567" i="2"/>
  <c r="Q4568" i="2"/>
  <c r="Q4569" i="2"/>
  <c r="Q4570" i="2"/>
  <c r="Q4571" i="2"/>
  <c r="Q4572" i="2"/>
  <c r="Q4573" i="2"/>
  <c r="Q4574" i="2"/>
  <c r="Q4575" i="2"/>
  <c r="Q4576" i="2"/>
  <c r="Q4577" i="2"/>
  <c r="Q4578" i="2"/>
  <c r="Q4579" i="2"/>
  <c r="Q4580" i="2"/>
  <c r="Q4581" i="2"/>
  <c r="Q4582" i="2"/>
  <c r="Q4583" i="2"/>
  <c r="Q4584" i="2"/>
  <c r="Q4585" i="2"/>
  <c r="Q4586" i="2"/>
  <c r="Q4587" i="2"/>
  <c r="Q4588" i="2"/>
  <c r="Q4589" i="2"/>
  <c r="Q4590" i="2"/>
  <c r="Q4591" i="2"/>
  <c r="Q4592" i="2"/>
  <c r="Q4593" i="2"/>
  <c r="Q4594" i="2"/>
  <c r="Q4595" i="2"/>
  <c r="Q4596" i="2"/>
  <c r="Q4597" i="2"/>
  <c r="Q4598" i="2"/>
  <c r="Q4599" i="2"/>
  <c r="Q4600" i="2"/>
  <c r="Q4601" i="2"/>
  <c r="Q4602" i="2"/>
  <c r="Q4603" i="2"/>
  <c r="Q4604" i="2"/>
  <c r="Q4605" i="2"/>
  <c r="Q4606" i="2"/>
  <c r="Q4607" i="2"/>
  <c r="Q4608" i="2"/>
  <c r="Q4609" i="2"/>
  <c r="Q4610" i="2"/>
  <c r="Q4611" i="2"/>
  <c r="Q4612" i="2"/>
  <c r="Q4613" i="2"/>
  <c r="Q4614" i="2"/>
  <c r="Q4615" i="2"/>
  <c r="Q4616" i="2"/>
  <c r="Q4617" i="2"/>
  <c r="Q4618" i="2"/>
  <c r="Q4619" i="2"/>
  <c r="Q4620" i="2"/>
  <c r="Q4621" i="2"/>
  <c r="Q4622" i="2"/>
  <c r="Q4623" i="2"/>
  <c r="Q4624" i="2"/>
  <c r="Q4625" i="2"/>
  <c r="Q4626" i="2"/>
  <c r="Q4627" i="2"/>
  <c r="Q4628" i="2"/>
  <c r="Q4629" i="2"/>
  <c r="Q4630" i="2"/>
  <c r="Q4631" i="2"/>
  <c r="Q4632" i="2"/>
  <c r="Q4633" i="2"/>
  <c r="Q4634" i="2"/>
  <c r="Q4635" i="2"/>
  <c r="Q4636" i="2"/>
  <c r="Q4637" i="2"/>
  <c r="Q4638" i="2"/>
  <c r="Q4639" i="2"/>
  <c r="Q4640" i="2"/>
  <c r="Q4641" i="2"/>
  <c r="Q4642" i="2"/>
  <c r="Q4643" i="2"/>
  <c r="Q4644" i="2"/>
  <c r="Q4645" i="2"/>
  <c r="Q4646" i="2"/>
  <c r="Q4647" i="2"/>
  <c r="Q4648" i="2"/>
  <c r="Q4649" i="2"/>
  <c r="Q4650" i="2"/>
  <c r="Q4651" i="2"/>
  <c r="Q4652" i="2"/>
  <c r="Q4653" i="2"/>
  <c r="Q4654" i="2"/>
  <c r="Q4655" i="2"/>
  <c r="Q4656" i="2"/>
  <c r="Q4657" i="2"/>
  <c r="Q4658" i="2"/>
  <c r="Q4659" i="2"/>
  <c r="Q4660" i="2"/>
  <c r="Q4661" i="2"/>
  <c r="Q4662" i="2"/>
  <c r="Q4663" i="2"/>
  <c r="Q4664" i="2"/>
  <c r="Q4665" i="2"/>
  <c r="Q4666" i="2"/>
  <c r="Q4667" i="2"/>
  <c r="Q4668" i="2"/>
  <c r="Q4669" i="2"/>
  <c r="Q4670" i="2"/>
  <c r="Q4671" i="2"/>
  <c r="Q4672" i="2"/>
  <c r="Q4673" i="2"/>
  <c r="Q4674" i="2"/>
  <c r="Q4675" i="2"/>
  <c r="Q4676" i="2"/>
  <c r="Q4677" i="2"/>
  <c r="Q4678" i="2"/>
  <c r="Q4679" i="2"/>
  <c r="Q4680" i="2"/>
  <c r="Q4681" i="2"/>
  <c r="Q4682" i="2"/>
  <c r="Q4683" i="2"/>
  <c r="Q4684" i="2"/>
  <c r="Q4685" i="2"/>
  <c r="Q4686" i="2"/>
  <c r="Q4687" i="2"/>
  <c r="Q4688" i="2"/>
  <c r="Q4689" i="2"/>
  <c r="Q4690" i="2"/>
  <c r="Q4691" i="2"/>
  <c r="Q4692" i="2"/>
  <c r="Q4693" i="2"/>
  <c r="Q4694" i="2"/>
  <c r="Q4695" i="2"/>
  <c r="Q4696" i="2"/>
  <c r="Q4697" i="2"/>
  <c r="Q4698" i="2"/>
  <c r="Q4699" i="2"/>
  <c r="Q4700" i="2"/>
  <c r="Q4701" i="2"/>
  <c r="Q4702" i="2"/>
  <c r="Q4703" i="2"/>
  <c r="Q4704" i="2"/>
  <c r="Q4705" i="2"/>
  <c r="Q4706" i="2"/>
  <c r="Q4707" i="2"/>
  <c r="Q4708" i="2"/>
  <c r="Q4709" i="2"/>
  <c r="Q4710" i="2"/>
  <c r="Q4711" i="2"/>
  <c r="Q4712" i="2"/>
  <c r="Q4713" i="2"/>
  <c r="Q4714" i="2"/>
  <c r="Q4715" i="2"/>
  <c r="Q4716" i="2"/>
  <c r="Q4717" i="2"/>
  <c r="Q4718" i="2"/>
  <c r="Q4719" i="2"/>
  <c r="Q4720" i="2"/>
  <c r="Q4721" i="2"/>
  <c r="Q4722" i="2"/>
  <c r="Q4723" i="2"/>
  <c r="Q4724" i="2"/>
  <c r="Q4725" i="2"/>
  <c r="Q4726" i="2"/>
  <c r="Q4727" i="2"/>
  <c r="Q4728" i="2"/>
  <c r="Q4729" i="2"/>
  <c r="Q4730" i="2"/>
  <c r="Q4731" i="2"/>
  <c r="Q4732" i="2"/>
  <c r="Q4733" i="2"/>
  <c r="Q4734" i="2"/>
  <c r="Q4735" i="2"/>
  <c r="Q4736" i="2"/>
  <c r="Q4737" i="2"/>
  <c r="Q4738" i="2"/>
  <c r="Q4739" i="2"/>
  <c r="Q4740" i="2"/>
  <c r="Q4741" i="2"/>
  <c r="Q4742" i="2"/>
  <c r="Q4743" i="2"/>
  <c r="Q4744" i="2"/>
  <c r="Q4745" i="2"/>
  <c r="Q4746" i="2"/>
  <c r="Q4747" i="2"/>
  <c r="Q4748" i="2"/>
  <c r="Q4749" i="2"/>
  <c r="Q4750" i="2"/>
  <c r="Q4751" i="2"/>
  <c r="Q4752" i="2"/>
  <c r="Q4753" i="2"/>
  <c r="Q4754" i="2"/>
  <c r="Q4755" i="2"/>
  <c r="Q4756" i="2"/>
  <c r="Q4757" i="2"/>
  <c r="Q4758" i="2"/>
  <c r="Q4759" i="2"/>
  <c r="Q4760" i="2"/>
  <c r="Q4761" i="2"/>
  <c r="Q4762" i="2"/>
  <c r="Q4763" i="2"/>
  <c r="Q4764" i="2"/>
  <c r="Q4765" i="2"/>
  <c r="Q4766" i="2"/>
  <c r="Q4767" i="2"/>
  <c r="Q4768" i="2"/>
  <c r="Q4769" i="2"/>
  <c r="Q4770" i="2"/>
  <c r="Q4771" i="2"/>
  <c r="Q4772" i="2"/>
  <c r="Q4773" i="2"/>
  <c r="Q4774" i="2"/>
  <c r="Q4775" i="2"/>
  <c r="Q4776" i="2"/>
  <c r="Q4777" i="2"/>
  <c r="Q4778" i="2"/>
  <c r="Q4779" i="2"/>
  <c r="Q4780" i="2"/>
  <c r="Q4781" i="2"/>
  <c r="Q4782" i="2"/>
  <c r="Q4783" i="2"/>
  <c r="Q4784" i="2"/>
  <c r="Q4785" i="2"/>
  <c r="Q4786" i="2"/>
  <c r="Q4787" i="2"/>
  <c r="Q4788" i="2"/>
  <c r="Q4789" i="2"/>
  <c r="Q4790" i="2"/>
  <c r="Q4791" i="2"/>
  <c r="Q4792" i="2"/>
  <c r="Q4793" i="2"/>
  <c r="Q4794" i="2"/>
  <c r="Q4795" i="2"/>
  <c r="Q4796" i="2"/>
  <c r="Q4797" i="2"/>
  <c r="Q4798" i="2"/>
  <c r="Q4799" i="2"/>
  <c r="Q4800" i="2"/>
  <c r="Q4801" i="2"/>
  <c r="Q4802" i="2"/>
  <c r="Q4803" i="2"/>
  <c r="Q4804" i="2"/>
  <c r="Q4805" i="2"/>
  <c r="Q4806" i="2"/>
  <c r="Q4807" i="2"/>
  <c r="Q4808" i="2"/>
  <c r="Q4809" i="2"/>
  <c r="Q4810" i="2"/>
  <c r="Q4811" i="2"/>
  <c r="Q4812" i="2"/>
  <c r="Q4813" i="2"/>
  <c r="Q4814" i="2"/>
  <c r="Q4815" i="2"/>
  <c r="Q4816" i="2"/>
  <c r="Q4817" i="2"/>
  <c r="Q4818" i="2"/>
  <c r="Q4819" i="2"/>
  <c r="Q4820" i="2"/>
  <c r="Q4821" i="2"/>
  <c r="Q4822" i="2"/>
  <c r="Q4823" i="2"/>
  <c r="Q4824" i="2"/>
  <c r="Q4825" i="2"/>
  <c r="Q4826" i="2"/>
  <c r="Q4827" i="2"/>
  <c r="Q4828" i="2"/>
  <c r="Q4829" i="2"/>
  <c r="Q4830" i="2"/>
  <c r="Q4831" i="2"/>
  <c r="Q4832" i="2"/>
  <c r="Q4833" i="2"/>
  <c r="Q4834" i="2"/>
  <c r="Q4835" i="2"/>
  <c r="Q4836" i="2"/>
  <c r="Q4837" i="2"/>
  <c r="Q4838" i="2"/>
  <c r="Q4839" i="2"/>
  <c r="Q4840" i="2"/>
  <c r="Q4841" i="2"/>
  <c r="Q4842" i="2"/>
  <c r="Q4843" i="2"/>
  <c r="Q4844" i="2"/>
  <c r="Q4845" i="2"/>
  <c r="Q4846" i="2"/>
  <c r="Q4847" i="2"/>
  <c r="Q4848" i="2"/>
  <c r="Q4849" i="2"/>
  <c r="Q4850" i="2"/>
  <c r="Q4851" i="2"/>
  <c r="Q4852" i="2"/>
  <c r="Q4853" i="2"/>
  <c r="Q4854" i="2"/>
  <c r="Q4855" i="2"/>
  <c r="Q4856" i="2"/>
  <c r="Q4857" i="2"/>
  <c r="Q4858" i="2"/>
  <c r="Q4859" i="2"/>
  <c r="Q4860" i="2"/>
  <c r="Q4861" i="2"/>
  <c r="Q4862" i="2"/>
  <c r="Q4863" i="2"/>
  <c r="Q4864" i="2"/>
  <c r="Q4865" i="2"/>
  <c r="Q4866" i="2"/>
  <c r="Q4867" i="2"/>
  <c r="Q4868" i="2"/>
  <c r="Q4869" i="2"/>
  <c r="Q4870" i="2"/>
  <c r="Q4871" i="2"/>
  <c r="Q4872" i="2"/>
  <c r="Q4873" i="2"/>
  <c r="Q4874" i="2"/>
  <c r="Q4875" i="2"/>
  <c r="Q4876" i="2"/>
  <c r="Q4877" i="2"/>
  <c r="Q4878" i="2"/>
  <c r="Q4879" i="2"/>
  <c r="Q4880" i="2"/>
  <c r="Q4881" i="2"/>
  <c r="Q4882" i="2"/>
  <c r="Q4883" i="2"/>
  <c r="Q4884" i="2"/>
  <c r="Q4885" i="2"/>
  <c r="Q4886" i="2"/>
  <c r="Q4887" i="2"/>
  <c r="Q4888" i="2"/>
  <c r="Q4889" i="2"/>
  <c r="Q4890" i="2"/>
  <c r="Q4891" i="2"/>
  <c r="Q4892" i="2"/>
  <c r="Q4893" i="2"/>
  <c r="Q4894" i="2"/>
  <c r="Q4895" i="2"/>
  <c r="Q4896" i="2"/>
  <c r="Q4897" i="2"/>
  <c r="Q4898" i="2"/>
  <c r="Q4899" i="2"/>
  <c r="Q4900" i="2"/>
  <c r="Q4901" i="2"/>
  <c r="Q4902" i="2"/>
  <c r="Q4903" i="2"/>
  <c r="Q4904" i="2"/>
  <c r="Q4905" i="2"/>
  <c r="Q4906" i="2"/>
  <c r="Q4907" i="2"/>
  <c r="Q4908" i="2"/>
  <c r="Q4909" i="2"/>
  <c r="Q4910" i="2"/>
  <c r="Q4911" i="2"/>
  <c r="Q4912" i="2"/>
  <c r="Q4913" i="2"/>
  <c r="Q4914" i="2"/>
  <c r="Q4915" i="2"/>
  <c r="Q4916" i="2"/>
  <c r="Q4917" i="2"/>
  <c r="Q4918" i="2"/>
  <c r="Q4919" i="2"/>
  <c r="Q4920" i="2"/>
  <c r="Q4921" i="2"/>
  <c r="Q4922" i="2"/>
  <c r="Q4923" i="2"/>
  <c r="Q4924" i="2"/>
  <c r="Q4925" i="2"/>
  <c r="Q4926" i="2"/>
  <c r="Q4927" i="2"/>
  <c r="Q4928" i="2"/>
  <c r="Q4929" i="2"/>
  <c r="Q4930" i="2"/>
  <c r="Q4931" i="2"/>
  <c r="Q4932" i="2"/>
  <c r="Q4933" i="2"/>
  <c r="Q4934" i="2"/>
  <c r="Q4935" i="2"/>
  <c r="Q4936" i="2"/>
  <c r="Q4937" i="2"/>
  <c r="Q4938" i="2"/>
  <c r="Q4939" i="2"/>
  <c r="Q4940" i="2"/>
  <c r="Q4941" i="2"/>
  <c r="Q4942" i="2"/>
  <c r="Q4943" i="2"/>
  <c r="Q4944" i="2"/>
  <c r="Q4945" i="2"/>
  <c r="Q4946" i="2"/>
  <c r="Q4947" i="2"/>
  <c r="Q4948" i="2"/>
  <c r="Q4949" i="2"/>
  <c r="Q4950" i="2"/>
  <c r="Q4951" i="2"/>
  <c r="Q4952" i="2"/>
  <c r="Q4953" i="2"/>
  <c r="Q4954" i="2"/>
  <c r="Q4955" i="2"/>
  <c r="Q4956" i="2"/>
  <c r="Q4957" i="2"/>
  <c r="Q4958" i="2"/>
  <c r="Q4959" i="2"/>
  <c r="Q4960" i="2"/>
  <c r="Q4961" i="2"/>
  <c r="Q4962" i="2"/>
  <c r="Q4963" i="2"/>
  <c r="Q4964" i="2"/>
  <c r="Q4965" i="2"/>
  <c r="Q4966" i="2"/>
  <c r="Q4967" i="2"/>
  <c r="Q4968" i="2"/>
  <c r="Q4969" i="2"/>
  <c r="Q4970" i="2"/>
  <c r="Q4971" i="2"/>
  <c r="Q4972" i="2"/>
  <c r="Q4973" i="2"/>
  <c r="Q4974" i="2"/>
  <c r="Q4975" i="2"/>
  <c r="Q4976" i="2"/>
  <c r="Q4977" i="2"/>
  <c r="Q4978" i="2"/>
  <c r="Q4979" i="2"/>
  <c r="Q4980" i="2"/>
  <c r="Q4981" i="2"/>
  <c r="Q4982" i="2"/>
  <c r="Q4983" i="2"/>
  <c r="Q4984" i="2"/>
  <c r="Q4985" i="2"/>
  <c r="Q4986" i="2"/>
  <c r="Q4987" i="2"/>
  <c r="Q4988" i="2"/>
  <c r="Q4989" i="2"/>
  <c r="Q4990" i="2"/>
  <c r="Q4991" i="2"/>
  <c r="Q4992" i="2"/>
  <c r="Q4993" i="2"/>
  <c r="Q4994" i="2"/>
  <c r="Q4995" i="2"/>
  <c r="Q4996" i="2"/>
  <c r="Q4997" i="2"/>
  <c r="Q4998" i="2"/>
  <c r="Q4999" i="2"/>
  <c r="Q5000" i="2"/>
  <c r="Q5001" i="2"/>
  <c r="G17" i="8" l="1"/>
  <c r="G15" i="8"/>
  <c r="G14" i="8"/>
  <c r="G16" i="8"/>
  <c r="C22" i="8"/>
  <c r="D22" i="8"/>
  <c r="F22" i="8"/>
  <c r="H22" i="8"/>
  <c r="G13" i="8" l="1"/>
  <c r="G12" i="8" s="1"/>
</calcChain>
</file>

<file path=xl/sharedStrings.xml><?xml version="1.0" encoding="utf-8"?>
<sst xmlns="http://schemas.openxmlformats.org/spreadsheetml/2006/main" count="1920" uniqueCount="236">
  <si>
    <t>Information and Instructions</t>
  </si>
  <si>
    <t>Tabs</t>
  </si>
  <si>
    <t>Description</t>
  </si>
  <si>
    <t>Service Line Inventory Template</t>
  </si>
  <si>
    <t>To be filled out with service line information</t>
  </si>
  <si>
    <t>Inventory Summary Form</t>
  </si>
  <si>
    <t>Summary of data from Service Line Inventory Worksheet</t>
  </si>
  <si>
    <t>Public-side Service Line Information Keys</t>
  </si>
  <si>
    <t>Lead Gooseneck, Pigtail or Connector Currently Present?</t>
  </si>
  <si>
    <t>Current Public Side SL Material</t>
  </si>
  <si>
    <t>Was Public SL Material Ever Previously Lead?</t>
  </si>
  <si>
    <t>Public SL Material Verification Method</t>
  </si>
  <si>
    <t>Public SL Size</t>
  </si>
  <si>
    <t>Customer SL Material</t>
  </si>
  <si>
    <t>Yes</t>
  </si>
  <si>
    <t>Lead including lead-lined galvanized</t>
  </si>
  <si>
    <t>Records</t>
  </si>
  <si>
    <t>No</t>
  </si>
  <si>
    <t>Copper</t>
  </si>
  <si>
    <t>Field Inspection</t>
  </si>
  <si>
    <r>
      <t xml:space="preserve">1"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1.5"</t>
    </r>
  </si>
  <si>
    <t>Unknown</t>
  </si>
  <si>
    <t>Galvanized</t>
  </si>
  <si>
    <t>Excavation</t>
  </si>
  <si>
    <r>
      <t xml:space="preserve">1.5" &lt; SL </t>
    </r>
    <r>
      <rPr>
        <sz val="10"/>
        <color theme="1"/>
        <rFont val="Calibri"/>
        <family val="2"/>
      </rPr>
      <t>≤</t>
    </r>
    <r>
      <rPr>
        <sz val="10"/>
        <color theme="1"/>
        <rFont val="Arial"/>
        <family val="2"/>
      </rPr>
      <t xml:space="preserve"> 2"</t>
    </r>
  </si>
  <si>
    <t>Plastic</t>
  </si>
  <si>
    <t>larger than 2"</t>
  </si>
  <si>
    <t>Known Other</t>
  </si>
  <si>
    <t>Statistical Analysis/Predictive Model</t>
  </si>
  <si>
    <t>unknown</t>
  </si>
  <si>
    <t>Unknown but could be lead</t>
  </si>
  <si>
    <t>Not Verified</t>
  </si>
  <si>
    <t>Unknown but unlikely lead</t>
  </si>
  <si>
    <t>Customer Side Service Line Information Keys</t>
  </si>
  <si>
    <t>Customer SL Material Verification Method</t>
  </si>
  <si>
    <t>Lead Solder Present?</t>
  </si>
  <si>
    <t>Building Type</t>
  </si>
  <si>
    <t>Customer SL Size</t>
  </si>
  <si>
    <t>Single Family</t>
  </si>
  <si>
    <t>Multi Family</t>
  </si>
  <si>
    <t>School or Childcare</t>
  </si>
  <si>
    <t>Business</t>
  </si>
  <si>
    <t>Entire Service Line Inventory Categories</t>
  </si>
  <si>
    <t>SL Category</t>
  </si>
  <si>
    <t>Lead</t>
  </si>
  <si>
    <t>GSLRR</t>
  </si>
  <si>
    <t>Non-Lead</t>
  </si>
  <si>
    <t>Unknown - Lead Status Unknown</t>
  </si>
  <si>
    <t>Street Address</t>
  </si>
  <si>
    <t>Town</t>
  </si>
  <si>
    <t>Current Public Side SL Material ⓘ</t>
  </si>
  <si>
    <t>Public SL Material Verification Method ⓘ</t>
  </si>
  <si>
    <t>Public SL Installation or Replacement Date</t>
  </si>
  <si>
    <t>Customer SL Material ⓘ</t>
  </si>
  <si>
    <t>Customer SL Material Verification Method ⓘ</t>
  </si>
  <si>
    <t>Customer SL Installation or Replacement Date</t>
  </si>
  <si>
    <t>SL Category ⓘ</t>
  </si>
  <si>
    <t>Note</t>
  </si>
  <si>
    <t>Summary of Lead Service Line Inventory</t>
  </si>
  <si>
    <t>I. System Information</t>
  </si>
  <si>
    <t>Water System Name</t>
  </si>
  <si>
    <t>PWS ID Number</t>
  </si>
  <si>
    <t>Contact Name</t>
  </si>
  <si>
    <t>Contact Phone Number</t>
  </si>
  <si>
    <t>Contact Email Address</t>
  </si>
  <si>
    <t>III. Summary of Inventory</t>
  </si>
  <si>
    <t>Total Number of Service Lines in the Distribution System</t>
  </si>
  <si>
    <t>Total Number of Identified Service Lines</t>
  </si>
  <si>
    <t>Total Number of Lead Service Lines</t>
  </si>
  <si>
    <t>Total Number of GSLRR</t>
  </si>
  <si>
    <t>Total Number of Non-LSL</t>
  </si>
  <si>
    <t>Total Number of Unknown Service Lines</t>
  </si>
  <si>
    <t>Service Lines</t>
  </si>
  <si>
    <t>GSL or GSLRR</t>
  </si>
  <si>
    <t>PWS - Side Service Lines</t>
  </si>
  <si>
    <t>GSL</t>
  </si>
  <si>
    <t>Customer - Side Service Lines</t>
  </si>
  <si>
    <t>Service Line Identification Methods</t>
  </si>
  <si>
    <t>Identification Methods</t>
  </si>
  <si>
    <t>PWS- Side SLs</t>
  </si>
  <si>
    <t>Customer-Side SLs</t>
  </si>
  <si>
    <t>Historical Records</t>
  </si>
  <si>
    <t>IV. Inventory Availability - The inventory must be available to public</t>
  </si>
  <si>
    <r>
      <rPr>
        <b/>
        <sz val="11"/>
        <color theme="1"/>
        <rFont val="Arial"/>
        <family val="2"/>
      </rPr>
      <t>If 50,000 customers or greater:</t>
    </r>
    <r>
      <rPr>
        <sz val="11"/>
        <color theme="1"/>
        <rFont val="Arial"/>
        <family val="2"/>
      </rPr>
      <t xml:space="preserve"> Posting the inventory online water system's website.</t>
    </r>
  </si>
  <si>
    <t>Address:</t>
  </si>
  <si>
    <r>
      <rPr>
        <b/>
        <sz val="11"/>
        <color theme="1"/>
        <rFont val="Arial"/>
        <family val="2"/>
      </rPr>
      <t>If under 50,000 customers:</t>
    </r>
    <r>
      <rPr>
        <sz val="11"/>
        <color theme="1"/>
        <rFont val="Arial"/>
        <family val="2"/>
      </rPr>
      <t xml:space="preserve"> Explain how to access the inventory</t>
    </r>
  </si>
  <si>
    <t>V. Certifications</t>
  </si>
  <si>
    <t>By submitting this form, I have verified and certify the information listed in this form is true and accurate to the best of my knowledge and belief.</t>
  </si>
  <si>
    <t xml:space="preserve"> Name</t>
  </si>
  <si>
    <t>Title</t>
  </si>
  <si>
    <t xml:space="preserve"> Date</t>
  </si>
  <si>
    <t>Sequential Sampling</t>
  </si>
  <si>
    <t>Upto 1"</t>
  </si>
  <si>
    <t>Zip Code</t>
  </si>
  <si>
    <t>Lead Service Line Inventory Template Workbook</t>
  </si>
  <si>
    <t>Inventory Summary Workbook</t>
  </si>
  <si>
    <t>• Do not fill out Section III, "Summary of Inventory." The section will be automatically filled based on information provided in the LSL Template workbook.</t>
  </si>
  <si>
    <t>• The Service Line Inventory Template is to be filled out with one row for each service line.</t>
  </si>
  <si>
    <t>• Columns with headings in blue are required or mandatory entries to be considered complete.</t>
  </si>
  <si>
    <t>• Headers with an ⓘ symbol will display additional information if clicked on.</t>
  </si>
  <si>
    <t>• The options for all drop down response columns are listed below.</t>
  </si>
  <si>
    <t>Other including Multiuse</t>
  </si>
  <si>
    <t>Other</t>
  </si>
  <si>
    <t>NA</t>
  </si>
  <si>
    <t>Customer Identification with Photo or Other Verification</t>
  </si>
  <si>
    <t>Customer Identification with Photo or other Verification</t>
  </si>
  <si>
    <t>II. Contact Information for Owner / Licensed Operator of Record Completing the Form</t>
  </si>
  <si>
    <t>POU or POE Treatment Present?</t>
  </si>
  <si>
    <t>POU or POE Treatment Present? ⓘ</t>
  </si>
  <si>
    <r>
      <rPr>
        <b/>
        <sz val="12"/>
        <color rgb="FFFF0000"/>
        <rFont val="Arial"/>
        <family val="2"/>
      </rPr>
      <t>Name your inventory as LSLI_NYPWSID#. For example:</t>
    </r>
    <r>
      <rPr>
        <b/>
        <sz val="10"/>
        <color rgb="FFFF0000"/>
        <rFont val="Arial"/>
        <family val="2"/>
      </rPr>
      <t xml:space="preserve">
</t>
    </r>
    <r>
      <rPr>
        <b/>
        <sz val="12"/>
        <color rgb="FFFF0000"/>
        <rFont val="Arial"/>
        <family val="2"/>
      </rPr>
      <t>LSLI_NY1234567</t>
    </r>
  </si>
  <si>
    <t>150 W PROSPECT ST</t>
  </si>
  <si>
    <t>144 W PROSPECT ST</t>
  </si>
  <si>
    <t>14 BRIDGE ST</t>
  </si>
  <si>
    <t>9 BRIDGE ST</t>
  </si>
  <si>
    <t>7 BRIDGE ST</t>
  </si>
  <si>
    <t>3 BRIDGE ST</t>
  </si>
  <si>
    <t>1 BRIDGE ST</t>
  </si>
  <si>
    <t>421 W MAIN ST</t>
  </si>
  <si>
    <t>140 W PROSPECT ST</t>
  </si>
  <si>
    <t>136 W PROSPECT ST</t>
  </si>
  <si>
    <t>134 W PROSPECT ST</t>
  </si>
  <si>
    <t>132 W PROSPECT ST</t>
  </si>
  <si>
    <t>126 W PROSPECT ST</t>
  </si>
  <si>
    <t>109 KENT BLVD</t>
  </si>
  <si>
    <t>111 KENT BLVD</t>
  </si>
  <si>
    <t>131 KENT BLVD</t>
  </si>
  <si>
    <t>119 KENT BLVD</t>
  </si>
  <si>
    <t>123 KENT BLVD</t>
  </si>
  <si>
    <t>129 KENT BLVD</t>
  </si>
  <si>
    <t>137 KENT BLVD</t>
  </si>
  <si>
    <t>139 KENT BLVD</t>
  </si>
  <si>
    <t>143 KENT BLVD</t>
  </si>
  <si>
    <t>111 ARCH ST</t>
  </si>
  <si>
    <t>149 KENT BLVD</t>
  </si>
  <si>
    <t>153 KENT BLVD</t>
  </si>
  <si>
    <t>159 KENT BLVD</t>
  </si>
  <si>
    <t>221 RACE ST</t>
  </si>
  <si>
    <t>220 RACE ST</t>
  </si>
  <si>
    <t>214 RACE ST</t>
  </si>
  <si>
    <t>185 KENT BLVD</t>
  </si>
  <si>
    <t>170 KENT BLVD</t>
  </si>
  <si>
    <t>208 RACE STREET</t>
  </si>
  <si>
    <t>202 RACE ST</t>
  </si>
  <si>
    <t>160 KENT BLVD</t>
  </si>
  <si>
    <t>156 KENT BLVD</t>
  </si>
  <si>
    <t>154 KENT BLVD</t>
  </si>
  <si>
    <t>152 KENT BLVD</t>
  </si>
  <si>
    <t>142 KENT BLVD</t>
  </si>
  <si>
    <t>138 KENT BLVD</t>
  </si>
  <si>
    <t>132 KENT BLVD</t>
  </si>
  <si>
    <t>130 KENT BLVD</t>
  </si>
  <si>
    <t>126 KENT BLVD</t>
  </si>
  <si>
    <t>124 KENT BLVD</t>
  </si>
  <si>
    <t>116 KENT BLVD</t>
  </si>
  <si>
    <t>108 KENT BLVD</t>
  </si>
  <si>
    <t>118 W PROSPECT ST</t>
  </si>
  <si>
    <t>116 W PROSPECT ST</t>
  </si>
  <si>
    <t>114 W PROSPECT ST</t>
  </si>
  <si>
    <t>110 W PROSPECT ST</t>
  </si>
  <si>
    <t>608 MCGOWAN RD</t>
  </si>
  <si>
    <t>604 MCGOWAN RD</t>
  </si>
  <si>
    <t>602 MCGOWAN RD</t>
  </si>
  <si>
    <t>600 MCGOWAN RD</t>
  </si>
  <si>
    <t>594 MCGOWAN RD</t>
  </si>
  <si>
    <t>590 MCGOWAN RD</t>
  </si>
  <si>
    <t>584 MCGOWAN RD</t>
  </si>
  <si>
    <t>580 MCGOWAN RD</t>
  </si>
  <si>
    <t>578 MCGOWAN RD</t>
  </si>
  <si>
    <t>576 MCGOWAN RD</t>
  </si>
  <si>
    <t>574 MCGOWAN RD</t>
  </si>
  <si>
    <t>572 MCGOWAN RD</t>
  </si>
  <si>
    <t>568 MCGOWAN RD</t>
  </si>
  <si>
    <t>562 MCGOWAN RD</t>
  </si>
  <si>
    <t>558 MCGOWAN RD</t>
  </si>
  <si>
    <t>552 MCGOWAN RD</t>
  </si>
  <si>
    <t>550 MCGOWAN RD</t>
  </si>
  <si>
    <t>111 FOWLER PL</t>
  </si>
  <si>
    <t>114 FOWLER PL</t>
  </si>
  <si>
    <t>546 MCGOWAN RD</t>
  </si>
  <si>
    <t>542 MCGOWAN RD</t>
  </si>
  <si>
    <t>540 MCGOWAN RD</t>
  </si>
  <si>
    <t>536 MCGOWAN RD</t>
  </si>
  <si>
    <t>524 MCGOWAN RD</t>
  </si>
  <si>
    <t>108 BRAND ST</t>
  </si>
  <si>
    <t>116 BRAND ST</t>
  </si>
  <si>
    <t>118 BRAND ST</t>
  </si>
  <si>
    <t>121 BRAND ST</t>
  </si>
  <si>
    <t>115 BRAND ST</t>
  </si>
  <si>
    <t>111 BRAND ST</t>
  </si>
  <si>
    <t>109 BRAND ST</t>
  </si>
  <si>
    <t>545 MCGOWAN RD</t>
  </si>
  <si>
    <t>563 MCGOWAN RD</t>
  </si>
  <si>
    <t>571 MCGOWAN RD</t>
  </si>
  <si>
    <t>102 MANHATTAN AVE</t>
  </si>
  <si>
    <t>110 MANHATTAN AVE</t>
  </si>
  <si>
    <t>122 MANHATTAN AVE</t>
  </si>
  <si>
    <t>126 MANHATTAN AVE</t>
  </si>
  <si>
    <t>134 MANHATTAN AVE</t>
  </si>
  <si>
    <t>136 MANHATTAN AVE</t>
  </si>
  <si>
    <t>138 MANHATTAN AVE</t>
  </si>
  <si>
    <t>140 MANHATTAN AVE</t>
  </si>
  <si>
    <t>114 RUDY LANE</t>
  </si>
  <si>
    <t>119 RUDY LANE</t>
  </si>
  <si>
    <t>153 MANHATTAN AVE</t>
  </si>
  <si>
    <t>145 MANHATTAN AVE</t>
  </si>
  <si>
    <t>139 MANHATTAN AVE</t>
  </si>
  <si>
    <t>135 MANHATTAN AVE</t>
  </si>
  <si>
    <t>129 MANHATTAN AVE</t>
  </si>
  <si>
    <t>585 MCGOWAN RD</t>
  </si>
  <si>
    <t>587 MCGOWAN RD</t>
  </si>
  <si>
    <t>589 MCGOWAN RD</t>
  </si>
  <si>
    <t>593 MCGOWAN RD</t>
  </si>
  <si>
    <t>601 MCGOWAN RD</t>
  </si>
  <si>
    <t>605 MCGOWAN RD</t>
  </si>
  <si>
    <t>607 MCGOWAN RD</t>
  </si>
  <si>
    <t>609 MCGOWAN RD</t>
  </si>
  <si>
    <t>623 MCGOWAN RD</t>
  </si>
  <si>
    <t>614 MCGOWAN RD</t>
  </si>
  <si>
    <t>612 MCGOWAN RD</t>
  </si>
  <si>
    <t>123 W PROSPECT ST</t>
  </si>
  <si>
    <t>125 W PROSPECT ST</t>
  </si>
  <si>
    <t>127 W PROSPECT ST</t>
  </si>
  <si>
    <t>131 W PROSPECT ST</t>
  </si>
  <si>
    <t>119 MANHATTAN AVE</t>
  </si>
  <si>
    <t>613 MCGOWAN RD</t>
  </si>
  <si>
    <t>551 MCGOWAN RD</t>
  </si>
  <si>
    <t>Ilion</t>
  </si>
  <si>
    <t>NY2102305</t>
  </si>
  <si>
    <t>Frankfort WD #4 (Ilion)</t>
  </si>
  <si>
    <t>174 KENT BLVD</t>
  </si>
  <si>
    <t>Marcus Perritano</t>
  </si>
  <si>
    <t>315-724-5461</t>
  </si>
  <si>
    <t>mperritano@townoffrankfort.com</t>
  </si>
  <si>
    <t>The municipality will be posting the DOH LSLI template on their website</t>
  </si>
  <si>
    <t>Highway Superintendent</t>
  </si>
  <si>
    <t>11.22.24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</si>
</sst>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9C0006"/>
      <name val="Calibri"/>
      <family val="2"/>
      <scheme val="minor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7CE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auto="1"/>
      </top>
      <bottom/>
      <diagonal/>
    </border>
    <border>
      <left style="medium">
        <color auto="1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medium">
        <color auto="1"/>
      </left>
      <right style="medium">
        <color theme="0" tint="-0.499984740745262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/>
      <top style="double">
        <color indexed="64"/>
      </top>
      <bottom/>
      <diagonal/>
    </border>
    <border>
      <left/>
      <right style="thin">
        <color theme="0" tint="-0.499984740745262"/>
      </right>
      <top style="double">
        <color indexed="64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rgb="FFC00000"/>
      </left>
      <right style="thin">
        <color auto="1"/>
      </right>
      <top style="thin">
        <color rgb="FFC00000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 style="thin">
        <color rgb="FFC00000"/>
      </bottom>
      <diagonal/>
    </border>
    <border>
      <left style="thin">
        <color auto="1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/>
      <diagonal/>
    </border>
    <border>
      <left style="thin">
        <color rgb="FFC00000"/>
      </left>
      <right style="thin">
        <color auto="1"/>
      </right>
      <top/>
      <bottom/>
      <diagonal/>
    </border>
    <border>
      <left/>
      <right style="thin">
        <color rgb="FFC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rgb="FFC00000"/>
      </right>
      <top style="thin">
        <color rgb="FFC00000"/>
      </top>
      <bottom/>
      <diagonal/>
    </border>
    <border>
      <left style="thin">
        <color auto="1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</borders>
  <cellStyleXfs count="2">
    <xf numFmtId="0" fontId="0" fillId="0" borderId="0"/>
    <xf numFmtId="0" fontId="10" fillId="6" borderId="0" applyNumberFormat="0" applyBorder="0" applyAlignment="0" applyProtection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4" xfId="0" applyFont="1" applyBorder="1"/>
    <xf numFmtId="0" fontId="1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/>
    <xf numFmtId="0" fontId="6" fillId="0" borderId="0" xfId="0" applyFont="1" applyAlignment="1">
      <alignment horizontal="center" vertical="center" wrapText="1"/>
    </xf>
    <xf numFmtId="0" fontId="3" fillId="0" borderId="0" xfId="0" applyFont="1"/>
    <xf numFmtId="0" fontId="5" fillId="0" borderId="0" xfId="0" applyFont="1"/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 indent="2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5" fillId="0" borderId="0" xfId="0" applyFont="1" applyAlignment="1"/>
    <xf numFmtId="0" fontId="6" fillId="0" borderId="0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0" xfId="0" applyFont="1" applyFill="1"/>
    <xf numFmtId="0" fontId="11" fillId="0" borderId="0" xfId="0" applyFont="1"/>
    <xf numFmtId="0" fontId="5" fillId="0" borderId="0" xfId="0" applyFont="1" applyFill="1"/>
    <xf numFmtId="1" fontId="3" fillId="0" borderId="0" xfId="0" applyNumberFormat="1" applyFont="1" applyFill="1"/>
    <xf numFmtId="1" fontId="3" fillId="0" borderId="25" xfId="0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>
      <alignment horizontal="left" vertical="center" wrapText="1"/>
    </xf>
    <xf numFmtId="1" fontId="3" fillId="0" borderId="18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2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24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3" fillId="0" borderId="0" xfId="0" applyFont="1" applyAlignment="1">
      <alignment horizontal="left" indent="2"/>
    </xf>
    <xf numFmtId="0" fontId="1" fillId="0" borderId="0" xfId="0" applyFont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horizontal="left" vertical="center"/>
    </xf>
    <xf numFmtId="0" fontId="14" fillId="0" borderId="0" xfId="1" applyFont="1" applyFill="1" applyAlignment="1" applyProtection="1">
      <alignment horizontal="left" vertical="center"/>
      <protection locked="0"/>
    </xf>
    <xf numFmtId="0" fontId="14" fillId="0" borderId="0" xfId="0" applyFont="1" applyFill="1" applyAlignment="1" applyProtection="1">
      <alignment horizontal="left" vertical="center"/>
      <protection hidden="1"/>
    </xf>
    <xf numFmtId="0" fontId="14" fillId="0" borderId="0" xfId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3" fillId="0" borderId="26" xfId="0" applyFont="1" applyFill="1" applyBorder="1" applyAlignment="1">
      <alignment horizontal="left"/>
    </xf>
    <xf numFmtId="0" fontId="3" fillId="4" borderId="30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1" fontId="3" fillId="0" borderId="45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6" xfId="0" applyNumberFormat="1" applyFont="1" applyFill="1" applyBorder="1" applyAlignment="1" applyProtection="1">
      <alignment horizontal="right" vertical="center" wrapText="1"/>
      <protection hidden="1"/>
    </xf>
    <xf numFmtId="1" fontId="3" fillId="0" borderId="47" xfId="0" applyNumberFormat="1" applyFont="1" applyFill="1" applyBorder="1" applyAlignment="1">
      <alignment vertical="center" wrapText="1"/>
    </xf>
    <xf numFmtId="0" fontId="7" fillId="0" borderId="55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  <xf numFmtId="0" fontId="3" fillId="0" borderId="36" xfId="0" applyFont="1" applyBorder="1" applyProtection="1">
      <protection locked="0"/>
    </xf>
    <xf numFmtId="0" fontId="3" fillId="0" borderId="55" xfId="0" applyFont="1" applyBorder="1" applyAlignment="1">
      <alignment horizontal="left" indent="1"/>
    </xf>
    <xf numFmtId="0" fontId="3" fillId="0" borderId="36" xfId="0" applyFont="1" applyBorder="1" applyAlignment="1">
      <alignment horizontal="center"/>
    </xf>
    <xf numFmtId="0" fontId="3" fillId="0" borderId="56" xfId="0" applyFont="1" applyBorder="1"/>
    <xf numFmtId="0" fontId="3" fillId="0" borderId="32" xfId="0" applyFont="1" applyBorder="1" applyAlignment="1">
      <alignment horizontal="center"/>
    </xf>
    <xf numFmtId="0" fontId="8" fillId="3" borderId="39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Protection="1">
      <protection locked="0"/>
    </xf>
    <xf numFmtId="0" fontId="0" fillId="0" borderId="0" xfId="0" applyFill="1" applyProtection="1">
      <protection locked="0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2"/>
    </xf>
    <xf numFmtId="0" fontId="6" fillId="0" borderId="2" xfId="0" applyFont="1" applyBorder="1" applyAlignment="1">
      <alignment horizontal="center"/>
    </xf>
    <xf numFmtId="0" fontId="4" fillId="2" borderId="6" xfId="0" applyFont="1" applyFill="1" applyBorder="1" applyAlignment="1">
      <alignment horizontal="left" vertical="center" indent="2"/>
    </xf>
    <xf numFmtId="0" fontId="4" fillId="2" borderId="0" xfId="0" applyFont="1" applyFill="1" applyBorder="1" applyAlignment="1">
      <alignment horizontal="left" vertical="center" indent="2"/>
    </xf>
    <xf numFmtId="0" fontId="15" fillId="0" borderId="0" xfId="0" applyFont="1" applyAlignment="1">
      <alignment horizontal="left" vertical="center" wrapText="1"/>
    </xf>
    <xf numFmtId="0" fontId="3" fillId="0" borderId="55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3" fillId="0" borderId="26" xfId="0" applyFont="1" applyBorder="1" applyAlignment="1">
      <alignment horizontal="left" indent="1"/>
    </xf>
    <xf numFmtId="0" fontId="3" fillId="0" borderId="34" xfId="0" applyFont="1" applyBorder="1" applyAlignment="1">
      <alignment horizontal="left" indent="1"/>
    </xf>
    <xf numFmtId="0" fontId="3" fillId="4" borderId="35" xfId="0" applyFont="1" applyFill="1" applyBorder="1" applyAlignment="1">
      <alignment horizontal="left" indent="1"/>
    </xf>
    <xf numFmtId="0" fontId="3" fillId="4" borderId="17" xfId="0" applyFont="1" applyFill="1" applyBorder="1" applyAlignment="1">
      <alignment horizontal="left" indent="1"/>
    </xf>
    <xf numFmtId="0" fontId="3" fillId="0" borderId="30" xfId="0" applyFont="1" applyBorder="1" applyAlignment="1">
      <alignment horizontal="left" indent="1"/>
    </xf>
    <xf numFmtId="0" fontId="3" fillId="0" borderId="37" xfId="0" applyFont="1" applyBorder="1" applyAlignment="1">
      <alignment horizontal="left" indent="1"/>
    </xf>
    <xf numFmtId="0" fontId="3" fillId="0" borderId="39" xfId="0" applyFont="1" applyFill="1" applyBorder="1" applyAlignment="1">
      <alignment horizontal="left" indent="1"/>
    </xf>
    <xf numFmtId="1" fontId="3" fillId="0" borderId="39" xfId="0" applyNumberFormat="1" applyFont="1" applyFill="1" applyBorder="1" applyAlignment="1" applyProtection="1">
      <alignment horizontal="right" indent="1"/>
      <protection hidden="1"/>
    </xf>
    <xf numFmtId="0" fontId="3" fillId="0" borderId="27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  <protection locked="0"/>
    </xf>
    <xf numFmtId="0" fontId="3" fillId="0" borderId="29" xfId="0" applyFont="1" applyFill="1" applyBorder="1" applyAlignment="1" applyProtection="1">
      <alignment horizontal="left"/>
      <protection locked="0"/>
    </xf>
    <xf numFmtId="0" fontId="3" fillId="4" borderId="31" xfId="0" applyFont="1" applyFill="1" applyBorder="1" applyAlignment="1" applyProtection="1">
      <alignment horizontal="left"/>
      <protection locked="0"/>
    </xf>
    <xf numFmtId="0" fontId="3" fillId="4" borderId="32" xfId="0" applyFont="1" applyFill="1" applyBorder="1" applyAlignment="1" applyProtection="1">
      <alignment horizontal="left"/>
      <protection locked="0"/>
    </xf>
    <xf numFmtId="0" fontId="3" fillId="4" borderId="33" xfId="0" applyFont="1" applyFill="1" applyBorder="1" applyAlignment="1" applyProtection="1">
      <alignment horizontal="left"/>
      <protection locked="0"/>
    </xf>
    <xf numFmtId="0" fontId="3" fillId="0" borderId="27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4" borderId="16" xfId="0" applyFont="1" applyFill="1" applyBorder="1" applyAlignment="1" applyProtection="1">
      <alignment horizontal="left"/>
      <protection locked="0"/>
    </xf>
    <xf numFmtId="0" fontId="3" fillId="4" borderId="0" xfId="0" applyFont="1" applyFill="1" applyBorder="1" applyAlignment="1" applyProtection="1">
      <alignment horizontal="left"/>
      <protection locked="0"/>
    </xf>
    <xf numFmtId="0" fontId="3" fillId="4" borderId="36" xfId="0" applyFont="1" applyFill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32" xfId="0" applyFont="1" applyBorder="1" applyAlignment="1" applyProtection="1">
      <alignment horizontal="left"/>
      <protection locked="0"/>
    </xf>
    <xf numFmtId="0" fontId="3" fillId="0" borderId="33" xfId="0" applyFont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indent="2"/>
    </xf>
    <xf numFmtId="1" fontId="3" fillId="0" borderId="17" xfId="0" applyNumberFormat="1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4"/>
    </xf>
    <xf numFmtId="0" fontId="3" fillId="0" borderId="17" xfId="0" applyFont="1" applyFill="1" applyBorder="1" applyAlignment="1" applyProtection="1">
      <alignment horizontal="right" indent="1"/>
      <protection hidden="1"/>
    </xf>
    <xf numFmtId="0" fontId="3" fillId="0" borderId="20" xfId="0" applyFont="1" applyFill="1" applyBorder="1" applyAlignment="1">
      <alignment horizontal="left" indent="4"/>
    </xf>
    <xf numFmtId="0" fontId="3" fillId="0" borderId="20" xfId="0" applyFont="1" applyFill="1" applyBorder="1" applyAlignment="1">
      <alignment horizontal="left" indent="2"/>
    </xf>
    <xf numFmtId="0" fontId="3" fillId="0" borderId="38" xfId="0" applyFont="1" applyFill="1" applyBorder="1" applyAlignment="1" applyProtection="1">
      <alignment horizontal="right" indent="1"/>
      <protection hidden="1"/>
    </xf>
    <xf numFmtId="0" fontId="8" fillId="3" borderId="39" xfId="0" applyFont="1" applyFill="1" applyBorder="1" applyAlignment="1">
      <alignment horizontal="center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left" vertical="center" wrapText="1" indent="1"/>
    </xf>
    <xf numFmtId="0" fontId="9" fillId="0" borderId="18" xfId="0" applyFont="1" applyFill="1" applyBorder="1" applyAlignment="1">
      <alignment horizontal="left" vertical="center" wrapText="1" indent="1"/>
    </xf>
    <xf numFmtId="1" fontId="3" fillId="0" borderId="22" xfId="0" applyNumberFormat="1" applyFont="1" applyFill="1" applyBorder="1" applyAlignment="1" applyProtection="1">
      <alignment horizontal="right" vertical="center"/>
      <protection hidden="1"/>
    </xf>
    <xf numFmtId="1" fontId="3" fillId="0" borderId="23" xfId="0" applyNumberFormat="1" applyFont="1" applyFill="1" applyBorder="1" applyAlignment="1" applyProtection="1">
      <alignment horizontal="right" vertical="center"/>
      <protection hidden="1"/>
    </xf>
    <xf numFmtId="1" fontId="3" fillId="0" borderId="43" xfId="0" applyNumberFormat="1" applyFont="1" applyFill="1" applyBorder="1" applyAlignment="1" applyProtection="1">
      <alignment horizontal="right" vertical="center"/>
      <protection hidden="1"/>
    </xf>
    <xf numFmtId="1" fontId="3" fillId="0" borderId="24" xfId="0" applyNumberFormat="1" applyFont="1" applyFill="1" applyBorder="1" applyAlignment="1" applyProtection="1">
      <alignment horizontal="right" vertical="center"/>
      <protection hidden="1"/>
    </xf>
    <xf numFmtId="1" fontId="3" fillId="0" borderId="25" xfId="0" applyNumberFormat="1" applyFont="1" applyFill="1" applyBorder="1" applyAlignment="1" applyProtection="1">
      <alignment horizontal="right" vertical="center"/>
      <protection hidden="1"/>
    </xf>
    <xf numFmtId="1" fontId="3" fillId="0" borderId="21" xfId="0" applyNumberFormat="1" applyFont="1" applyFill="1" applyBorder="1" applyAlignment="1" applyProtection="1">
      <alignment horizontal="right" vertical="center"/>
      <protection hidden="1"/>
    </xf>
    <xf numFmtId="0" fontId="9" fillId="0" borderId="44" xfId="0" applyFont="1" applyFill="1" applyBorder="1" applyAlignment="1">
      <alignment horizontal="left" vertical="center" wrapText="1" indent="1"/>
    </xf>
    <xf numFmtId="0" fontId="9" fillId="0" borderId="45" xfId="0" applyFont="1" applyFill="1" applyBorder="1" applyAlignment="1">
      <alignment horizontal="left" vertical="center" wrapText="1" indent="1"/>
    </xf>
    <xf numFmtId="1" fontId="3" fillId="0" borderId="46" xfId="0" applyNumberFormat="1" applyFont="1" applyFill="1" applyBorder="1" applyAlignment="1" applyProtection="1">
      <alignment horizontal="right" vertical="center"/>
      <protection hidden="1"/>
    </xf>
    <xf numFmtId="1" fontId="3" fillId="0" borderId="47" xfId="0" applyNumberFormat="1" applyFont="1" applyFill="1" applyBorder="1" applyAlignment="1" applyProtection="1">
      <alignment horizontal="right" vertical="center"/>
      <protection hidden="1"/>
    </xf>
    <xf numFmtId="1" fontId="3" fillId="0" borderId="48" xfId="0" applyNumberFormat="1" applyFont="1" applyFill="1" applyBorder="1" applyAlignment="1" applyProtection="1">
      <alignment horizontal="right" vertical="center"/>
      <protection hidden="1"/>
    </xf>
    <xf numFmtId="0" fontId="8" fillId="5" borderId="39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 wrapText="1"/>
    </xf>
    <xf numFmtId="0" fontId="8" fillId="5" borderId="40" xfId="0" applyFont="1" applyFill="1" applyBorder="1" applyAlignment="1">
      <alignment horizontal="center" wrapText="1"/>
    </xf>
    <xf numFmtId="0" fontId="8" fillId="5" borderId="49" xfId="0" applyFont="1" applyFill="1" applyBorder="1" applyAlignment="1">
      <alignment horizontal="center" wrapText="1"/>
    </xf>
    <xf numFmtId="0" fontId="8" fillId="5" borderId="41" xfId="0" applyFont="1" applyFill="1" applyBorder="1" applyAlignment="1">
      <alignment horizontal="center" wrapText="1"/>
    </xf>
    <xf numFmtId="0" fontId="3" fillId="0" borderId="17" xfId="0" applyFont="1" applyBorder="1" applyAlignment="1">
      <alignment horizontal="left" indent="1"/>
    </xf>
    <xf numFmtId="0" fontId="3" fillId="0" borderId="17" xfId="0" applyFont="1" applyBorder="1" applyAlignment="1" applyProtection="1">
      <alignment horizontal="right" indent="1"/>
      <protection hidden="1"/>
    </xf>
    <xf numFmtId="0" fontId="3" fillId="0" borderId="16" xfId="0" applyFont="1" applyBorder="1" applyAlignment="1" applyProtection="1">
      <alignment horizontal="right" indent="1"/>
      <protection hidden="1"/>
    </xf>
    <xf numFmtId="0" fontId="3" fillId="0" borderId="0" xfId="0" applyFont="1" applyBorder="1" applyAlignment="1" applyProtection="1">
      <alignment horizontal="right" indent="1"/>
      <protection hidden="1"/>
    </xf>
    <xf numFmtId="0" fontId="3" fillId="0" borderId="21" xfId="0" applyFont="1" applyBorder="1" applyAlignment="1" applyProtection="1">
      <alignment horizontal="right" indent="1"/>
      <protection hidden="1"/>
    </xf>
    <xf numFmtId="0" fontId="3" fillId="4" borderId="16" xfId="0" applyFont="1" applyFill="1" applyBorder="1" applyAlignment="1">
      <alignment horizontal="left" indent="1"/>
    </xf>
    <xf numFmtId="0" fontId="3" fillId="4" borderId="0" xfId="0" applyFont="1" applyFill="1" applyBorder="1" applyAlignment="1">
      <alignment horizontal="left" indent="1"/>
    </xf>
    <xf numFmtId="0" fontId="3" fillId="4" borderId="21" xfId="0" applyFont="1" applyFill="1" applyBorder="1" applyAlignment="1">
      <alignment horizontal="left" indent="1"/>
    </xf>
    <xf numFmtId="0" fontId="3" fillId="4" borderId="17" xfId="0" applyFont="1" applyFill="1" applyBorder="1" applyAlignment="1" applyProtection="1">
      <alignment horizontal="right" indent="1"/>
      <protection hidden="1"/>
    </xf>
    <xf numFmtId="0" fontId="3" fillId="4" borderId="16" xfId="0" applyFont="1" applyFill="1" applyBorder="1" applyAlignment="1" applyProtection="1">
      <alignment horizontal="right" indent="1"/>
      <protection hidden="1"/>
    </xf>
    <xf numFmtId="0" fontId="3" fillId="4" borderId="0" xfId="0" applyFont="1" applyFill="1" applyBorder="1" applyAlignment="1" applyProtection="1">
      <alignment horizontal="right" indent="1"/>
      <protection hidden="1"/>
    </xf>
    <xf numFmtId="0" fontId="3" fillId="4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wrapText="1" indent="1"/>
    </xf>
    <xf numFmtId="0" fontId="3" fillId="0" borderId="16" xfId="0" applyFont="1" applyFill="1" applyBorder="1" applyAlignment="1" applyProtection="1">
      <alignment horizontal="right" indent="1"/>
      <protection hidden="1"/>
    </xf>
    <xf numFmtId="0" fontId="3" fillId="0" borderId="0" xfId="0" applyFont="1" applyFill="1" applyBorder="1" applyAlignment="1" applyProtection="1">
      <alignment horizontal="right" indent="1"/>
      <protection hidden="1"/>
    </xf>
    <xf numFmtId="0" fontId="3" fillId="0" borderId="21" xfId="0" applyFont="1" applyFill="1" applyBorder="1" applyAlignment="1" applyProtection="1">
      <alignment horizontal="right" indent="1"/>
      <protection hidden="1"/>
    </xf>
    <xf numFmtId="0" fontId="3" fillId="0" borderId="17" xfId="0" applyFont="1" applyFill="1" applyBorder="1" applyAlignment="1">
      <alignment horizontal="left" indent="1"/>
    </xf>
    <xf numFmtId="0" fontId="3" fillId="4" borderId="20" xfId="0" applyFont="1" applyFill="1" applyBorder="1" applyAlignment="1">
      <alignment horizontal="left" indent="1"/>
    </xf>
    <xf numFmtId="0" fontId="3" fillId="4" borderId="20" xfId="0" applyFont="1" applyFill="1" applyBorder="1" applyAlignment="1" applyProtection="1">
      <alignment horizontal="right" indent="1"/>
      <protection hidden="1"/>
    </xf>
    <xf numFmtId="0" fontId="3" fillId="4" borderId="50" xfId="0" applyFont="1" applyFill="1" applyBorder="1" applyAlignment="1" applyProtection="1">
      <alignment horizontal="right" indent="1"/>
      <protection hidden="1"/>
    </xf>
    <xf numFmtId="0" fontId="3" fillId="4" borderId="51" xfId="0" applyFont="1" applyFill="1" applyBorder="1" applyAlignment="1" applyProtection="1">
      <alignment horizontal="right" indent="1"/>
      <protection hidden="1"/>
    </xf>
    <xf numFmtId="0" fontId="3" fillId="4" borderId="48" xfId="0" applyFont="1" applyFill="1" applyBorder="1" applyAlignment="1" applyProtection="1">
      <alignment horizontal="right" indent="1"/>
      <protection hidden="1"/>
    </xf>
    <xf numFmtId="0" fontId="3" fillId="0" borderId="26" xfId="0" applyFont="1" applyBorder="1" applyAlignment="1">
      <alignment horizontal="left" wrapText="1"/>
    </xf>
    <xf numFmtId="0" fontId="3" fillId="0" borderId="34" xfId="0" applyFont="1" applyBorder="1" applyAlignment="1">
      <alignment horizontal="left" wrapText="1"/>
    </xf>
    <xf numFmtId="0" fontId="3" fillId="0" borderId="34" xfId="0" applyFon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center"/>
      <protection locked="0"/>
    </xf>
    <xf numFmtId="0" fontId="3" fillId="4" borderId="30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>
      <alignment horizontal="left" vertical="center" wrapText="1"/>
    </xf>
    <xf numFmtId="0" fontId="3" fillId="4" borderId="37" xfId="0" applyFont="1" applyFill="1" applyBorder="1" applyAlignment="1" applyProtection="1">
      <alignment horizontal="center" vertical="center" wrapText="1"/>
      <protection locked="0"/>
    </xf>
    <xf numFmtId="0" fontId="3" fillId="4" borderId="53" xfId="0" applyFont="1" applyFill="1" applyBorder="1" applyAlignment="1" applyProtection="1">
      <alignment horizontal="center" vertical="center" wrapText="1"/>
      <protection locked="0"/>
    </xf>
    <xf numFmtId="0" fontId="7" fillId="0" borderId="54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29" xfId="0" applyFont="1" applyBorder="1" applyAlignment="1">
      <alignment horizontal="left" wrapText="1"/>
    </xf>
    <xf numFmtId="0" fontId="7" fillId="0" borderId="55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7" fillId="0" borderId="36" xfId="0" applyFont="1" applyBorder="1" applyAlignment="1">
      <alignment horizontal="left" wrapText="1"/>
    </xf>
  </cellXfs>
  <cellStyles count="2">
    <cellStyle name="Bad" xfId="1" builtinId="27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  <protection locked="0" hidden="0"/>
    </dxf>
    <dxf>
      <border outline="0">
        <top style="medium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left" vertical="center" textRotation="0" indent="0" justifyLastLine="0" shrinkToFit="0" readingOrder="0"/>
    </dxf>
    <dxf>
      <border outline="0">
        <bottom style="medium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le1" displayName="Table1" ref="A1:R5001" totalsRowShown="0" headerRowDxfId="21" dataDxfId="19" headerRowBorderDxfId="20" tableBorderDxfId="18">
  <autoFilter ref="A1:R5001"/>
  <tableColumns count="18">
    <tableColumn id="1" name="Street Address" dataDxfId="17"/>
    <tableColumn id="2" name="Town" dataDxfId="16"/>
    <tableColumn id="3" name="Zip Code" dataDxfId="15"/>
    <tableColumn id="4" name="Lead Gooseneck, Pigtail or Connector Currently Present?" dataDxfId="14"/>
    <tableColumn id="5" name="Current Public Side SL Material ⓘ" dataDxfId="13"/>
    <tableColumn id="6" name="Was Public SL Material Ever Previously Lead?" dataDxfId="12"/>
    <tableColumn id="7" name="Public SL Material Verification Method ⓘ" dataDxfId="11"/>
    <tableColumn id="8" name="Public SL Installation or Replacement Date" dataDxfId="10"/>
    <tableColumn id="9" name="Public SL Size" dataDxfId="9"/>
    <tableColumn id="10" name="Customer SL Material ⓘ" dataDxfId="8"/>
    <tableColumn id="11" name="Customer SL Material Verification Method ⓘ" dataDxfId="7"/>
    <tableColumn id="12" name="Lead Solder Present?" dataDxfId="6"/>
    <tableColumn id="13" name="Building Type" dataDxfId="5"/>
    <tableColumn id="14" name="POU or POE Treatment Present? ⓘ" dataDxfId="4"/>
    <tableColumn id="15" name="Customer SL Installation or Replacement Date" dataDxfId="3"/>
    <tableColumn id="16" name="Customer SL Size" dataDxfId="2"/>
    <tableColumn id="17" name="SL Category ⓘ" dataDxfId="1">
      <calculatedColumnFormula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calculatedColumnFormula>
    </tableColumn>
    <tableColumn id="18" name="Note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"/>
  <sheetViews>
    <sheetView showGridLines="0" zoomScaleNormal="100" workbookViewId="0">
      <selection sqref="A1:B1"/>
    </sheetView>
  </sheetViews>
  <sheetFormatPr defaultColWidth="9.140625" defaultRowHeight="15" x14ac:dyDescent="0.25"/>
  <cols>
    <col min="1" max="6" width="35.7109375" style="1" customWidth="1"/>
    <col min="7" max="7" width="25.42578125" style="1" customWidth="1"/>
    <col min="8" max="8" width="17.42578125" style="1" customWidth="1"/>
    <col min="9" max="9" width="32.140625" style="1" customWidth="1"/>
    <col min="10" max="10" width="24.42578125" style="1" customWidth="1"/>
    <col min="11" max="11" width="9.85546875" customWidth="1"/>
    <col min="12" max="12" width="16" style="1" customWidth="1"/>
    <col min="13" max="13" width="19" style="1" customWidth="1"/>
    <col min="14" max="14" width="13.7109375" style="1" customWidth="1"/>
    <col min="15" max="16384" width="9.140625" style="1"/>
  </cols>
  <sheetData>
    <row r="1" spans="1:19" ht="30.95" customHeight="1" x14ac:dyDescent="0.25">
      <c r="A1" s="93" t="s">
        <v>0</v>
      </c>
      <c r="B1" s="93"/>
      <c r="C1" s="43"/>
      <c r="D1" s="43"/>
      <c r="E1" s="43"/>
      <c r="F1" s="43"/>
    </row>
    <row r="2" spans="1:19" ht="39" customHeight="1" x14ac:dyDescent="0.25">
      <c r="A2" s="99" t="s">
        <v>109</v>
      </c>
      <c r="B2" s="99"/>
      <c r="C2" s="42"/>
      <c r="D2" s="42"/>
      <c r="E2" s="42"/>
      <c r="F2" s="42"/>
    </row>
    <row r="3" spans="1:19" x14ac:dyDescent="0.25">
      <c r="A3" s="94" t="s">
        <v>94</v>
      </c>
      <c r="B3" s="94"/>
      <c r="C3" s="42"/>
      <c r="D3" s="42"/>
      <c r="E3" s="42"/>
      <c r="F3" s="42"/>
    </row>
    <row r="4" spans="1:19" ht="15.95" customHeight="1" x14ac:dyDescent="0.25">
      <c r="A4" s="95" t="s">
        <v>97</v>
      </c>
      <c r="B4" s="95"/>
      <c r="C4" s="95"/>
      <c r="D4" s="42"/>
      <c r="E4" s="42"/>
      <c r="F4" s="42"/>
    </row>
    <row r="5" spans="1:19" x14ac:dyDescent="0.25">
      <c r="A5" s="97" t="s">
        <v>98</v>
      </c>
      <c r="B5" s="98"/>
      <c r="C5" s="98"/>
      <c r="D5" s="42"/>
      <c r="E5" s="42"/>
      <c r="F5" s="42"/>
    </row>
    <row r="6" spans="1:19" x14ac:dyDescent="0.25">
      <c r="A6" s="95" t="s">
        <v>99</v>
      </c>
      <c r="B6" s="95"/>
      <c r="C6" s="95"/>
      <c r="D6" s="42"/>
      <c r="E6" s="42"/>
      <c r="F6" s="42"/>
    </row>
    <row r="7" spans="1:19" x14ac:dyDescent="0.25">
      <c r="A7" s="95" t="s">
        <v>100</v>
      </c>
      <c r="B7" s="95"/>
      <c r="C7" s="95"/>
      <c r="D7" s="42"/>
      <c r="E7" s="42"/>
      <c r="F7" s="42"/>
    </row>
    <row r="8" spans="1:19" ht="24.95" customHeight="1" x14ac:dyDescent="0.25">
      <c r="A8" s="42" t="s">
        <v>95</v>
      </c>
      <c r="B8" s="42"/>
      <c r="C8" s="42"/>
      <c r="D8" s="42"/>
      <c r="E8" s="42"/>
      <c r="F8" s="42"/>
    </row>
    <row r="9" spans="1:19" x14ac:dyDescent="0.25">
      <c r="A9" s="58" t="s">
        <v>96</v>
      </c>
      <c r="B9" s="59"/>
      <c r="C9" s="59"/>
      <c r="D9" s="59"/>
      <c r="J9" s="2"/>
      <c r="M9" s="2"/>
      <c r="O9" s="4"/>
      <c r="P9" s="4"/>
      <c r="Q9" s="4"/>
      <c r="R9" s="4"/>
      <c r="S9" s="4"/>
    </row>
    <row r="10" spans="1:19" x14ac:dyDescent="0.25">
      <c r="J10" s="2"/>
      <c r="M10" s="2"/>
      <c r="O10" s="4"/>
      <c r="P10" s="4"/>
      <c r="Q10" s="4"/>
      <c r="R10" s="4"/>
      <c r="S10" s="4"/>
    </row>
    <row r="11" spans="1:19" s="3" customFormat="1" x14ac:dyDescent="0.25">
      <c r="A11" s="23" t="s">
        <v>1</v>
      </c>
      <c r="B11" s="23" t="s">
        <v>2</v>
      </c>
      <c r="D11" s="56"/>
      <c r="J11" s="21"/>
      <c r="K11" s="21"/>
      <c r="L11" s="21"/>
      <c r="M11" s="21"/>
      <c r="N11" s="21"/>
    </row>
    <row r="12" spans="1:19" ht="25.5" x14ac:dyDescent="0.25">
      <c r="A12" s="7" t="s">
        <v>3</v>
      </c>
      <c r="B12" s="44" t="s">
        <v>4</v>
      </c>
      <c r="J12"/>
      <c r="L12"/>
      <c r="M12"/>
      <c r="N12"/>
    </row>
    <row r="13" spans="1:19" ht="25.5" x14ac:dyDescent="0.25">
      <c r="A13" s="41" t="s">
        <v>5</v>
      </c>
      <c r="B13" s="45" t="s">
        <v>6</v>
      </c>
      <c r="J13"/>
      <c r="L13"/>
      <c r="M13"/>
      <c r="N13"/>
    </row>
    <row r="14" spans="1:19" x14ac:dyDescent="0.25">
      <c r="J14"/>
      <c r="L14"/>
      <c r="M14"/>
      <c r="N14"/>
    </row>
    <row r="15" spans="1:19" ht="16.5" thickBot="1" x14ac:dyDescent="0.3">
      <c r="A15" s="96" t="s">
        <v>7</v>
      </c>
      <c r="B15" s="96"/>
      <c r="C15" s="96"/>
      <c r="D15" s="88"/>
      <c r="E15" s="88"/>
      <c r="F15" s="89"/>
      <c r="J15"/>
      <c r="L15"/>
      <c r="M15"/>
      <c r="N15"/>
    </row>
    <row r="16" spans="1:19" ht="26.25" thickBot="1" x14ac:dyDescent="0.3">
      <c r="A16" s="23" t="s">
        <v>8</v>
      </c>
      <c r="B16" s="24" t="s">
        <v>9</v>
      </c>
      <c r="C16" s="24" t="s">
        <v>10</v>
      </c>
      <c r="D16" s="24" t="s">
        <v>11</v>
      </c>
      <c r="E16" s="24" t="s">
        <v>12</v>
      </c>
      <c r="F16" s="90"/>
      <c r="J16"/>
      <c r="L16"/>
      <c r="M16"/>
      <c r="N16"/>
    </row>
    <row r="17" spans="1:11" x14ac:dyDescent="0.25">
      <c r="A17" s="7" t="s">
        <v>14</v>
      </c>
      <c r="B17" s="8" t="s">
        <v>15</v>
      </c>
      <c r="C17" s="8" t="s">
        <v>14</v>
      </c>
      <c r="D17" s="8" t="s">
        <v>16</v>
      </c>
      <c r="E17" s="8" t="s">
        <v>92</v>
      </c>
      <c r="F17"/>
    </row>
    <row r="18" spans="1:11" x14ac:dyDescent="0.25">
      <c r="A18" s="9" t="s">
        <v>17</v>
      </c>
      <c r="B18" s="10" t="s">
        <v>18</v>
      </c>
      <c r="C18" s="10" t="s">
        <v>17</v>
      </c>
      <c r="D18" s="10" t="s">
        <v>19</v>
      </c>
      <c r="E18" s="10" t="s">
        <v>20</v>
      </c>
      <c r="F18"/>
    </row>
    <row r="19" spans="1:11" x14ac:dyDescent="0.25">
      <c r="A19" s="11" t="s">
        <v>21</v>
      </c>
      <c r="B19" s="12" t="s">
        <v>22</v>
      </c>
      <c r="C19" s="12" t="s">
        <v>21</v>
      </c>
      <c r="D19" s="12" t="s">
        <v>23</v>
      </c>
      <c r="E19" s="12" t="s">
        <v>24</v>
      </c>
      <c r="F19"/>
    </row>
    <row r="20" spans="1:11" x14ac:dyDescent="0.25">
      <c r="A20" s="9"/>
      <c r="B20" s="10" t="s">
        <v>25</v>
      </c>
      <c r="C20" s="10"/>
      <c r="D20" s="10" t="s">
        <v>91</v>
      </c>
      <c r="E20" s="10" t="s">
        <v>26</v>
      </c>
      <c r="F20"/>
    </row>
    <row r="21" spans="1:11" x14ac:dyDescent="0.25">
      <c r="A21" s="11"/>
      <c r="B21" s="12" t="s">
        <v>27</v>
      </c>
      <c r="C21" s="12"/>
      <c r="D21" s="12" t="s">
        <v>28</v>
      </c>
      <c r="E21" s="12" t="s">
        <v>29</v>
      </c>
      <c r="F21"/>
    </row>
    <row r="22" spans="1:11" x14ac:dyDescent="0.25">
      <c r="A22" s="9"/>
      <c r="B22" s="10" t="s">
        <v>30</v>
      </c>
      <c r="C22" s="10"/>
      <c r="D22" s="10" t="s">
        <v>102</v>
      </c>
      <c r="E22" s="10"/>
      <c r="F22"/>
    </row>
    <row r="23" spans="1:11" x14ac:dyDescent="0.25">
      <c r="A23" s="11"/>
      <c r="B23" s="12" t="s">
        <v>32</v>
      </c>
      <c r="C23" s="12"/>
      <c r="D23" s="12" t="s">
        <v>31</v>
      </c>
      <c r="E23" s="12"/>
      <c r="F23"/>
    </row>
    <row r="24" spans="1:11" x14ac:dyDescent="0.25">
      <c r="A24" s="13"/>
      <c r="B24" s="14" t="s">
        <v>21</v>
      </c>
      <c r="C24" s="14"/>
      <c r="D24" s="14"/>
      <c r="E24" s="14"/>
      <c r="F24"/>
    </row>
    <row r="25" spans="1:11" x14ac:dyDescent="0.25">
      <c r="B25" s="48"/>
    </row>
    <row r="26" spans="1:11" ht="15.75" x14ac:dyDescent="0.25">
      <c r="A26" s="96" t="s">
        <v>33</v>
      </c>
      <c r="B26" s="96"/>
      <c r="C26" s="96"/>
      <c r="D26" s="96"/>
      <c r="E26" s="96"/>
      <c r="F26" s="96"/>
    </row>
    <row r="27" spans="1:11" ht="25.5" x14ac:dyDescent="0.25">
      <c r="A27" s="22" t="s">
        <v>13</v>
      </c>
      <c r="B27" s="22" t="s">
        <v>34</v>
      </c>
      <c r="C27" s="22" t="s">
        <v>35</v>
      </c>
      <c r="D27" s="22" t="s">
        <v>36</v>
      </c>
      <c r="E27" s="22" t="s">
        <v>107</v>
      </c>
      <c r="F27" s="22" t="s">
        <v>37</v>
      </c>
    </row>
    <row r="28" spans="1:11" x14ac:dyDescent="0.25">
      <c r="A28" s="15" t="s">
        <v>15</v>
      </c>
      <c r="B28" s="15" t="s">
        <v>16</v>
      </c>
      <c r="C28" s="15" t="s">
        <v>14</v>
      </c>
      <c r="D28" s="15" t="s">
        <v>38</v>
      </c>
      <c r="E28" s="15" t="s">
        <v>14</v>
      </c>
      <c r="F28" s="60" t="s">
        <v>92</v>
      </c>
    </row>
    <row r="29" spans="1:11" x14ac:dyDescent="0.25">
      <c r="A29" s="16" t="s">
        <v>18</v>
      </c>
      <c r="B29" s="17" t="s">
        <v>19</v>
      </c>
      <c r="C29" s="16" t="s">
        <v>17</v>
      </c>
      <c r="D29" s="16" t="s">
        <v>39</v>
      </c>
      <c r="E29" s="16" t="s">
        <v>17</v>
      </c>
      <c r="F29" s="16" t="s">
        <v>20</v>
      </c>
    </row>
    <row r="30" spans="1:11" s="30" customFormat="1" ht="25.5" x14ac:dyDescent="0.25">
      <c r="A30" s="18" t="s">
        <v>22</v>
      </c>
      <c r="B30" s="46" t="s">
        <v>104</v>
      </c>
      <c r="C30" s="18" t="s">
        <v>21</v>
      </c>
      <c r="D30" s="18" t="s">
        <v>40</v>
      </c>
      <c r="E30" s="18" t="s">
        <v>21</v>
      </c>
      <c r="F30" s="60" t="s">
        <v>24</v>
      </c>
      <c r="K30" s="21"/>
    </row>
    <row r="31" spans="1:11" x14ac:dyDescent="0.25">
      <c r="A31" s="16" t="s">
        <v>25</v>
      </c>
      <c r="B31" s="16" t="s">
        <v>23</v>
      </c>
      <c r="C31" s="19"/>
      <c r="D31" s="16" t="s">
        <v>41</v>
      </c>
      <c r="E31" s="16"/>
      <c r="F31" s="16" t="s">
        <v>26</v>
      </c>
    </row>
    <row r="32" spans="1:11" x14ac:dyDescent="0.25">
      <c r="A32" s="18" t="s">
        <v>27</v>
      </c>
      <c r="B32" s="18" t="s">
        <v>91</v>
      </c>
      <c r="C32" s="20"/>
      <c r="D32" s="18" t="s">
        <v>101</v>
      </c>
      <c r="E32" s="18"/>
      <c r="F32" s="18" t="s">
        <v>29</v>
      </c>
    </row>
    <row r="33" spans="1:6" x14ac:dyDescent="0.25">
      <c r="A33" s="16" t="s">
        <v>30</v>
      </c>
      <c r="B33" s="16" t="s">
        <v>28</v>
      </c>
      <c r="C33" s="19"/>
      <c r="D33" s="16"/>
      <c r="E33" s="16"/>
      <c r="F33" s="16"/>
    </row>
    <row r="34" spans="1:6" x14ac:dyDescent="0.25">
      <c r="A34" s="18" t="s">
        <v>32</v>
      </c>
      <c r="B34" s="18" t="s">
        <v>102</v>
      </c>
      <c r="C34" s="18"/>
      <c r="D34" s="18"/>
      <c r="E34" s="18"/>
      <c r="F34" s="18"/>
    </row>
    <row r="35" spans="1:6" x14ac:dyDescent="0.25">
      <c r="A35" s="6" t="s">
        <v>21</v>
      </c>
      <c r="B35" s="6" t="s">
        <v>31</v>
      </c>
      <c r="C35" s="6"/>
      <c r="D35" s="6"/>
      <c r="E35" s="6"/>
      <c r="F35" s="6"/>
    </row>
    <row r="36" spans="1:6" x14ac:dyDescent="0.25">
      <c r="A36" s="29"/>
      <c r="B36" s="29"/>
      <c r="C36" s="29"/>
      <c r="D36" s="29"/>
      <c r="E36" s="29"/>
      <c r="F36" s="29"/>
    </row>
    <row r="37" spans="1:6" ht="31.5" x14ac:dyDescent="0.25">
      <c r="B37" s="31" t="s">
        <v>42</v>
      </c>
    </row>
    <row r="38" spans="1:6" x14ac:dyDescent="0.25">
      <c r="B38" s="25" t="s">
        <v>43</v>
      </c>
    </row>
    <row r="39" spans="1:6" x14ac:dyDescent="0.25">
      <c r="B39" s="26" t="s">
        <v>44</v>
      </c>
    </row>
    <row r="40" spans="1:6" x14ac:dyDescent="0.25">
      <c r="B40" s="27" t="s">
        <v>45</v>
      </c>
    </row>
    <row r="41" spans="1:6" x14ac:dyDescent="0.25">
      <c r="B41" s="5" t="s">
        <v>46</v>
      </c>
    </row>
    <row r="42" spans="1:6" x14ac:dyDescent="0.25">
      <c r="B42" s="28" t="s">
        <v>47</v>
      </c>
    </row>
  </sheetData>
  <mergeCells count="9">
    <mergeCell ref="A1:B1"/>
    <mergeCell ref="A3:B3"/>
    <mergeCell ref="A4:C4"/>
    <mergeCell ref="A26:F26"/>
    <mergeCell ref="A5:C5"/>
    <mergeCell ref="A6:C6"/>
    <mergeCell ref="A7:C7"/>
    <mergeCell ref="A2:B2"/>
    <mergeCell ref="A15:C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01"/>
  <sheetViews>
    <sheetView tabSelected="1"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10" sqref="D10"/>
    </sheetView>
  </sheetViews>
  <sheetFormatPr defaultColWidth="9.140625" defaultRowHeight="0" customHeight="1" zeroHeight="1" x14ac:dyDescent="0.25"/>
  <cols>
    <col min="1" max="1" width="35.7109375" style="61" customWidth="1"/>
    <col min="2" max="2" width="23.85546875" style="61" customWidth="1"/>
    <col min="3" max="3" width="9" style="61" customWidth="1"/>
    <col min="4" max="4" width="22.28515625" style="61" customWidth="1"/>
    <col min="5" max="5" width="30.85546875" style="61" customWidth="1"/>
    <col min="6" max="6" width="16.42578125" style="61" customWidth="1"/>
    <col min="7" max="7" width="29.7109375" style="61" customWidth="1"/>
    <col min="8" max="8" width="14.42578125" style="61" customWidth="1"/>
    <col min="9" max="9" width="12.42578125" style="61" customWidth="1"/>
    <col min="10" max="10" width="30.140625" style="61" customWidth="1"/>
    <col min="11" max="11" width="45.85546875" style="61" customWidth="1"/>
    <col min="12" max="12" width="14.140625" style="61" customWidth="1"/>
    <col min="13" max="13" width="20" style="61" customWidth="1"/>
    <col min="14" max="14" width="15.42578125" style="61" customWidth="1"/>
    <col min="15" max="15" width="14.85546875" style="61" customWidth="1"/>
    <col min="16" max="16" width="13.28515625" style="61" customWidth="1"/>
    <col min="17" max="17" width="16.85546875" style="62" customWidth="1"/>
    <col min="18" max="18" width="28.42578125" style="61" customWidth="1"/>
    <col min="19" max="16384" width="9.140625" style="63"/>
  </cols>
  <sheetData>
    <row r="1" spans="1:18" s="72" customFormat="1" ht="65.45" customHeight="1" x14ac:dyDescent="0.25">
      <c r="A1" s="67" t="s">
        <v>48</v>
      </c>
      <c r="B1" s="67" t="s">
        <v>49</v>
      </c>
      <c r="C1" s="67" t="s">
        <v>93</v>
      </c>
      <c r="D1" s="68" t="s">
        <v>8</v>
      </c>
      <c r="E1" s="69" t="s">
        <v>50</v>
      </c>
      <c r="F1" s="69" t="s">
        <v>10</v>
      </c>
      <c r="G1" s="69" t="s">
        <v>51</v>
      </c>
      <c r="H1" s="70" t="s">
        <v>52</v>
      </c>
      <c r="I1" s="70" t="s">
        <v>12</v>
      </c>
      <c r="J1" s="69" t="s">
        <v>53</v>
      </c>
      <c r="K1" s="69" t="s">
        <v>54</v>
      </c>
      <c r="L1" s="70" t="s">
        <v>35</v>
      </c>
      <c r="M1" s="70" t="s">
        <v>36</v>
      </c>
      <c r="N1" s="70" t="s">
        <v>108</v>
      </c>
      <c r="O1" s="70" t="s">
        <v>55</v>
      </c>
      <c r="P1" s="70" t="s">
        <v>37</v>
      </c>
      <c r="Q1" s="67" t="s">
        <v>56</v>
      </c>
      <c r="R1" s="71" t="s">
        <v>57</v>
      </c>
    </row>
    <row r="2" spans="1:18" ht="17.100000000000001" customHeight="1" x14ac:dyDescent="0.25">
      <c r="A2" s="91" t="s">
        <v>110</v>
      </c>
      <c r="B2" s="61" t="s">
        <v>226</v>
      </c>
      <c r="C2" s="61">
        <v>13357</v>
      </c>
      <c r="D2" s="61" t="s">
        <v>21</v>
      </c>
      <c r="E2" s="61" t="s">
        <v>21</v>
      </c>
      <c r="F2" s="61" t="s">
        <v>21</v>
      </c>
      <c r="G2" s="61" t="s">
        <v>31</v>
      </c>
      <c r="H2" s="61" t="s">
        <v>21</v>
      </c>
      <c r="I2" s="61" t="s">
        <v>29</v>
      </c>
      <c r="J2" s="61" t="s">
        <v>21</v>
      </c>
      <c r="K2" s="61" t="s">
        <v>31</v>
      </c>
      <c r="L2" s="61" t="s">
        <v>21</v>
      </c>
      <c r="M2" s="61" t="s">
        <v>38</v>
      </c>
      <c r="N2" s="61" t="s">
        <v>21</v>
      </c>
      <c r="O2" s="61" t="s">
        <v>21</v>
      </c>
      <c r="P2" s="61" t="s">
        <v>29</v>
      </c>
      <c r="Q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" spans="1:18" ht="17.100000000000001" customHeight="1" x14ac:dyDescent="0.25">
      <c r="A3" s="91" t="s">
        <v>111</v>
      </c>
      <c r="B3" s="61" t="s">
        <v>226</v>
      </c>
      <c r="C3" s="61">
        <v>13357</v>
      </c>
      <c r="D3" s="61" t="s">
        <v>21</v>
      </c>
      <c r="E3" s="61" t="s">
        <v>21</v>
      </c>
      <c r="F3" s="61" t="s">
        <v>21</v>
      </c>
      <c r="G3" s="61" t="s">
        <v>31</v>
      </c>
      <c r="H3" s="61" t="s">
        <v>21</v>
      </c>
      <c r="I3" s="61" t="s">
        <v>29</v>
      </c>
      <c r="J3" s="61" t="s">
        <v>21</v>
      </c>
      <c r="K3" s="61" t="s">
        <v>31</v>
      </c>
      <c r="L3" s="61" t="s">
        <v>21</v>
      </c>
      <c r="M3" s="61" t="s">
        <v>38</v>
      </c>
      <c r="N3" s="61" t="s">
        <v>21</v>
      </c>
      <c r="O3" s="61" t="s">
        <v>21</v>
      </c>
      <c r="P3" s="61" t="s">
        <v>29</v>
      </c>
      <c r="Q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" spans="1:18" ht="17.100000000000001" customHeight="1" x14ac:dyDescent="0.25">
      <c r="A4" s="91" t="s">
        <v>112</v>
      </c>
      <c r="B4" s="61" t="s">
        <v>226</v>
      </c>
      <c r="C4" s="61">
        <v>13357</v>
      </c>
      <c r="D4" s="61" t="s">
        <v>21</v>
      </c>
      <c r="E4" s="61" t="s">
        <v>21</v>
      </c>
      <c r="F4" s="61" t="s">
        <v>21</v>
      </c>
      <c r="G4" s="61" t="s">
        <v>31</v>
      </c>
      <c r="H4" s="61" t="s">
        <v>21</v>
      </c>
      <c r="I4" s="61" t="s">
        <v>29</v>
      </c>
      <c r="J4" s="61" t="s">
        <v>21</v>
      </c>
      <c r="K4" s="61" t="s">
        <v>31</v>
      </c>
      <c r="L4" s="61" t="s">
        <v>21</v>
      </c>
      <c r="M4" s="61" t="s">
        <v>39</v>
      </c>
      <c r="N4" s="61" t="s">
        <v>21</v>
      </c>
      <c r="O4" s="61" t="s">
        <v>21</v>
      </c>
      <c r="P4" s="61" t="s">
        <v>29</v>
      </c>
      <c r="Q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" spans="1:18" s="66" customFormat="1" ht="17.100000000000001" customHeight="1" x14ac:dyDescent="0.25">
      <c r="A5" s="91" t="s">
        <v>113</v>
      </c>
      <c r="B5" s="61" t="s">
        <v>226</v>
      </c>
      <c r="C5" s="61">
        <v>13357</v>
      </c>
      <c r="D5" s="61" t="s">
        <v>21</v>
      </c>
      <c r="E5" s="61" t="s">
        <v>21</v>
      </c>
      <c r="F5" s="61" t="s">
        <v>21</v>
      </c>
      <c r="G5" s="61" t="s">
        <v>31</v>
      </c>
      <c r="H5" s="61" t="s">
        <v>21</v>
      </c>
      <c r="I5" s="61" t="s">
        <v>29</v>
      </c>
      <c r="J5" s="61" t="s">
        <v>21</v>
      </c>
      <c r="K5" s="61" t="s">
        <v>31</v>
      </c>
      <c r="L5" s="61" t="s">
        <v>21</v>
      </c>
      <c r="M5" s="61" t="s">
        <v>38</v>
      </c>
      <c r="N5" s="61" t="s">
        <v>21</v>
      </c>
      <c r="O5" s="61" t="s">
        <v>21</v>
      </c>
      <c r="P5" s="61" t="s">
        <v>29</v>
      </c>
      <c r="Q5" s="65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  <c r="R5" s="64"/>
    </row>
    <row r="6" spans="1:18" ht="17.100000000000001" customHeight="1" x14ac:dyDescent="0.25">
      <c r="A6" s="91" t="s">
        <v>114</v>
      </c>
      <c r="B6" s="61" t="s">
        <v>226</v>
      </c>
      <c r="C6" s="61">
        <v>13357</v>
      </c>
      <c r="D6" s="61" t="s">
        <v>21</v>
      </c>
      <c r="E6" s="61" t="s">
        <v>21</v>
      </c>
      <c r="F6" s="61" t="s">
        <v>21</v>
      </c>
      <c r="G6" s="61" t="s">
        <v>31</v>
      </c>
      <c r="H6" s="61" t="s">
        <v>21</v>
      </c>
      <c r="I6" s="61" t="s">
        <v>29</v>
      </c>
      <c r="J6" s="61" t="s">
        <v>21</v>
      </c>
      <c r="K6" s="61" t="s">
        <v>31</v>
      </c>
      <c r="L6" s="61" t="s">
        <v>21</v>
      </c>
      <c r="M6" s="61" t="s">
        <v>38</v>
      </c>
      <c r="N6" s="61" t="s">
        <v>21</v>
      </c>
      <c r="O6" s="61" t="s">
        <v>21</v>
      </c>
      <c r="P6" s="61" t="s">
        <v>29</v>
      </c>
      <c r="Q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" spans="1:18" ht="17.100000000000001" customHeight="1" x14ac:dyDescent="0.25">
      <c r="A7" s="91" t="s">
        <v>115</v>
      </c>
      <c r="B7" s="61" t="s">
        <v>226</v>
      </c>
      <c r="C7" s="61">
        <v>13357</v>
      </c>
      <c r="D7" s="61" t="s">
        <v>21</v>
      </c>
      <c r="E7" s="61" t="s">
        <v>21</v>
      </c>
      <c r="F7" s="61" t="s">
        <v>21</v>
      </c>
      <c r="G7" s="61" t="s">
        <v>31</v>
      </c>
      <c r="H7" s="61" t="s">
        <v>21</v>
      </c>
      <c r="I7" s="61" t="s">
        <v>29</v>
      </c>
      <c r="J7" s="61" t="s">
        <v>21</v>
      </c>
      <c r="K7" s="61" t="s">
        <v>31</v>
      </c>
      <c r="L7" s="61" t="s">
        <v>21</v>
      </c>
      <c r="M7" s="61" t="s">
        <v>38</v>
      </c>
      <c r="N7" s="61" t="s">
        <v>21</v>
      </c>
      <c r="O7" s="61" t="s">
        <v>21</v>
      </c>
      <c r="P7" s="61" t="s">
        <v>29</v>
      </c>
      <c r="Q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" spans="1:18" ht="17.100000000000001" customHeight="1" x14ac:dyDescent="0.25">
      <c r="A8" s="91" t="s">
        <v>116</v>
      </c>
      <c r="B8" s="61" t="s">
        <v>226</v>
      </c>
      <c r="C8" s="61">
        <v>13357</v>
      </c>
      <c r="D8" s="61" t="s">
        <v>21</v>
      </c>
      <c r="E8" s="61" t="s">
        <v>21</v>
      </c>
      <c r="F8" s="61" t="s">
        <v>21</v>
      </c>
      <c r="G8" s="61" t="s">
        <v>31</v>
      </c>
      <c r="H8" s="61" t="s">
        <v>21</v>
      </c>
      <c r="I8" s="61" t="s">
        <v>29</v>
      </c>
      <c r="J8" s="61" t="s">
        <v>21</v>
      </c>
      <c r="K8" s="61" t="s">
        <v>31</v>
      </c>
      <c r="L8" s="61" t="s">
        <v>21</v>
      </c>
      <c r="M8" s="61" t="s">
        <v>38</v>
      </c>
      <c r="N8" s="61" t="s">
        <v>21</v>
      </c>
      <c r="O8" s="61" t="s">
        <v>21</v>
      </c>
      <c r="P8" s="61" t="s">
        <v>29</v>
      </c>
      <c r="Q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" spans="1:18" ht="17.100000000000001" customHeight="1" x14ac:dyDescent="0.25">
      <c r="A9" s="91" t="s">
        <v>117</v>
      </c>
      <c r="B9" s="61" t="s">
        <v>226</v>
      </c>
      <c r="C9" s="61">
        <v>13357</v>
      </c>
      <c r="D9" s="61" t="s">
        <v>21</v>
      </c>
      <c r="E9" s="61" t="s">
        <v>21</v>
      </c>
      <c r="F9" s="61" t="s">
        <v>21</v>
      </c>
      <c r="G9" s="61" t="s">
        <v>31</v>
      </c>
      <c r="H9" s="61" t="s">
        <v>21</v>
      </c>
      <c r="I9" s="61" t="s">
        <v>29</v>
      </c>
      <c r="J9" s="61" t="s">
        <v>21</v>
      </c>
      <c r="K9" s="61" t="s">
        <v>31</v>
      </c>
      <c r="L9" s="61" t="s">
        <v>21</v>
      </c>
      <c r="M9" s="61" t="s">
        <v>38</v>
      </c>
      <c r="N9" s="61" t="s">
        <v>21</v>
      </c>
      <c r="O9" s="61" t="s">
        <v>21</v>
      </c>
      <c r="P9" s="61" t="s">
        <v>29</v>
      </c>
      <c r="Q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" spans="1:18" ht="17.100000000000001" customHeight="1" x14ac:dyDescent="0.25">
      <c r="A10" s="91" t="s">
        <v>118</v>
      </c>
      <c r="B10" s="61" t="s">
        <v>226</v>
      </c>
      <c r="C10" s="61">
        <v>13357</v>
      </c>
      <c r="D10" s="61" t="s">
        <v>21</v>
      </c>
      <c r="E10" s="61" t="s">
        <v>21</v>
      </c>
      <c r="F10" s="61" t="s">
        <v>21</v>
      </c>
      <c r="G10" s="61" t="s">
        <v>31</v>
      </c>
      <c r="H10" s="61" t="s">
        <v>21</v>
      </c>
      <c r="I10" s="61" t="s">
        <v>29</v>
      </c>
      <c r="J10" s="61" t="s">
        <v>21</v>
      </c>
      <c r="K10" s="61" t="s">
        <v>31</v>
      </c>
      <c r="L10" s="61" t="s">
        <v>21</v>
      </c>
      <c r="M10" s="61" t="s">
        <v>38</v>
      </c>
      <c r="N10" s="61" t="s">
        <v>21</v>
      </c>
      <c r="O10" s="61" t="s">
        <v>21</v>
      </c>
      <c r="P10" s="61" t="s">
        <v>29</v>
      </c>
      <c r="Q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" spans="1:18" ht="17.100000000000001" customHeight="1" x14ac:dyDescent="0.25">
      <c r="A11" s="91" t="s">
        <v>119</v>
      </c>
      <c r="B11" s="61" t="s">
        <v>226</v>
      </c>
      <c r="C11" s="61">
        <v>13357</v>
      </c>
      <c r="D11" s="61" t="s">
        <v>21</v>
      </c>
      <c r="E11" s="61" t="s">
        <v>21</v>
      </c>
      <c r="F11" s="61" t="s">
        <v>21</v>
      </c>
      <c r="G11" s="61" t="s">
        <v>31</v>
      </c>
      <c r="H11" s="61" t="s">
        <v>21</v>
      </c>
      <c r="I11" s="61" t="s">
        <v>29</v>
      </c>
      <c r="J11" s="61" t="s">
        <v>21</v>
      </c>
      <c r="K11" s="61" t="s">
        <v>31</v>
      </c>
      <c r="L11" s="61" t="s">
        <v>21</v>
      </c>
      <c r="M11" s="61" t="s">
        <v>38</v>
      </c>
      <c r="N11" s="61" t="s">
        <v>21</v>
      </c>
      <c r="O11" s="61" t="s">
        <v>21</v>
      </c>
      <c r="P11" s="61" t="s">
        <v>29</v>
      </c>
      <c r="Q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2" spans="1:18" ht="17.100000000000001" customHeight="1" x14ac:dyDescent="0.25">
      <c r="A12" s="91" t="s">
        <v>120</v>
      </c>
      <c r="B12" s="61" t="s">
        <v>226</v>
      </c>
      <c r="C12" s="61">
        <v>13357</v>
      </c>
      <c r="D12" s="61" t="s">
        <v>21</v>
      </c>
      <c r="E12" s="61" t="s">
        <v>21</v>
      </c>
      <c r="F12" s="61" t="s">
        <v>21</v>
      </c>
      <c r="G12" s="61" t="s">
        <v>31</v>
      </c>
      <c r="H12" s="61" t="s">
        <v>21</v>
      </c>
      <c r="I12" s="61" t="s">
        <v>29</v>
      </c>
      <c r="J12" s="61" t="s">
        <v>21</v>
      </c>
      <c r="K12" s="61" t="s">
        <v>31</v>
      </c>
      <c r="L12" s="61" t="s">
        <v>21</v>
      </c>
      <c r="M12" s="61" t="s">
        <v>38</v>
      </c>
      <c r="N12" s="61" t="s">
        <v>21</v>
      </c>
      <c r="O12" s="61" t="s">
        <v>21</v>
      </c>
      <c r="P12" s="61" t="s">
        <v>29</v>
      </c>
      <c r="Q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3" spans="1:18" ht="17.100000000000001" customHeight="1" x14ac:dyDescent="0.25">
      <c r="A13" s="91" t="s">
        <v>121</v>
      </c>
      <c r="B13" s="61" t="s">
        <v>226</v>
      </c>
      <c r="C13" s="61">
        <v>13357</v>
      </c>
      <c r="D13" s="61" t="s">
        <v>21</v>
      </c>
      <c r="E13" s="61" t="s">
        <v>21</v>
      </c>
      <c r="F13" s="61" t="s">
        <v>21</v>
      </c>
      <c r="G13" s="61" t="s">
        <v>31</v>
      </c>
      <c r="H13" s="61" t="s">
        <v>21</v>
      </c>
      <c r="I13" s="61" t="s">
        <v>29</v>
      </c>
      <c r="J13" s="61" t="s">
        <v>21</v>
      </c>
      <c r="K13" s="61" t="s">
        <v>31</v>
      </c>
      <c r="L13" s="61" t="s">
        <v>21</v>
      </c>
      <c r="M13" s="61" t="s">
        <v>38</v>
      </c>
      <c r="N13" s="61" t="s">
        <v>21</v>
      </c>
      <c r="O13" s="61" t="s">
        <v>21</v>
      </c>
      <c r="P13" s="61" t="s">
        <v>29</v>
      </c>
      <c r="Q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4" spans="1:18" ht="17.100000000000001" customHeight="1" x14ac:dyDescent="0.25">
      <c r="A14" s="91" t="s">
        <v>122</v>
      </c>
      <c r="B14" s="61" t="s">
        <v>226</v>
      </c>
      <c r="C14" s="61">
        <v>13357</v>
      </c>
      <c r="D14" s="61" t="s">
        <v>21</v>
      </c>
      <c r="E14" s="61" t="s">
        <v>21</v>
      </c>
      <c r="F14" s="61" t="s">
        <v>21</v>
      </c>
      <c r="G14" s="61" t="s">
        <v>31</v>
      </c>
      <c r="H14" s="61" t="s">
        <v>21</v>
      </c>
      <c r="I14" s="61" t="s">
        <v>29</v>
      </c>
      <c r="J14" s="61" t="s">
        <v>21</v>
      </c>
      <c r="K14" s="61" t="s">
        <v>31</v>
      </c>
      <c r="L14" s="61" t="s">
        <v>21</v>
      </c>
      <c r="M14" s="61" t="s">
        <v>38</v>
      </c>
      <c r="N14" s="61" t="s">
        <v>21</v>
      </c>
      <c r="O14" s="61" t="s">
        <v>21</v>
      </c>
      <c r="P14" s="61" t="s">
        <v>29</v>
      </c>
      <c r="Q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5" spans="1:18" ht="17.100000000000001" customHeight="1" x14ac:dyDescent="0.25">
      <c r="A15" s="91" t="s">
        <v>123</v>
      </c>
      <c r="B15" s="61" t="s">
        <v>226</v>
      </c>
      <c r="C15" s="61">
        <v>13357</v>
      </c>
      <c r="D15" s="61" t="s">
        <v>21</v>
      </c>
      <c r="E15" s="61" t="s">
        <v>21</v>
      </c>
      <c r="F15" s="61" t="s">
        <v>21</v>
      </c>
      <c r="G15" s="61" t="s">
        <v>31</v>
      </c>
      <c r="H15" s="61" t="s">
        <v>21</v>
      </c>
      <c r="I15" s="61" t="s">
        <v>29</v>
      </c>
      <c r="J15" s="61" t="s">
        <v>21</v>
      </c>
      <c r="K15" s="61" t="s">
        <v>31</v>
      </c>
      <c r="L15" s="61" t="s">
        <v>21</v>
      </c>
      <c r="M15" s="61" t="s">
        <v>38</v>
      </c>
      <c r="N15" s="61" t="s">
        <v>21</v>
      </c>
      <c r="O15" s="61" t="s">
        <v>21</v>
      </c>
      <c r="P15" s="61" t="s">
        <v>29</v>
      </c>
      <c r="Q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6" spans="1:18" ht="17.100000000000001" customHeight="1" x14ac:dyDescent="0.25">
      <c r="A16" s="91" t="s">
        <v>124</v>
      </c>
      <c r="B16" s="61" t="s">
        <v>226</v>
      </c>
      <c r="C16" s="61">
        <v>13357</v>
      </c>
      <c r="D16" s="61" t="s">
        <v>21</v>
      </c>
      <c r="E16" s="61" t="s">
        <v>21</v>
      </c>
      <c r="F16" s="61" t="s">
        <v>21</v>
      </c>
      <c r="G16" s="61" t="s">
        <v>31</v>
      </c>
      <c r="H16" s="61" t="s">
        <v>21</v>
      </c>
      <c r="I16" s="61" t="s">
        <v>29</v>
      </c>
      <c r="J16" s="61" t="s">
        <v>21</v>
      </c>
      <c r="K16" s="61" t="s">
        <v>31</v>
      </c>
      <c r="L16" s="61" t="s">
        <v>21</v>
      </c>
      <c r="M16" s="61" t="s">
        <v>38</v>
      </c>
      <c r="N16" s="61" t="s">
        <v>21</v>
      </c>
      <c r="O16" s="61" t="s">
        <v>21</v>
      </c>
      <c r="P16" s="61" t="s">
        <v>29</v>
      </c>
      <c r="Q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7" spans="1:17" ht="17.100000000000001" customHeight="1" x14ac:dyDescent="0.25">
      <c r="A17" s="91" t="s">
        <v>125</v>
      </c>
      <c r="B17" s="61" t="s">
        <v>226</v>
      </c>
      <c r="C17" s="61">
        <v>13357</v>
      </c>
      <c r="D17" s="61" t="s">
        <v>21</v>
      </c>
      <c r="E17" s="61" t="s">
        <v>21</v>
      </c>
      <c r="F17" s="61" t="s">
        <v>21</v>
      </c>
      <c r="G17" s="61" t="s">
        <v>31</v>
      </c>
      <c r="H17" s="61" t="s">
        <v>21</v>
      </c>
      <c r="I17" s="61" t="s">
        <v>29</v>
      </c>
      <c r="J17" s="61" t="s">
        <v>21</v>
      </c>
      <c r="K17" s="61" t="s">
        <v>31</v>
      </c>
      <c r="L17" s="61" t="s">
        <v>21</v>
      </c>
      <c r="M17" s="61" t="s">
        <v>38</v>
      </c>
      <c r="N17" s="61" t="s">
        <v>21</v>
      </c>
      <c r="O17" s="61" t="s">
        <v>21</v>
      </c>
      <c r="P17" s="61" t="s">
        <v>29</v>
      </c>
      <c r="Q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8" spans="1:17" ht="17.100000000000001" customHeight="1" x14ac:dyDescent="0.25">
      <c r="A18" s="91" t="s">
        <v>126</v>
      </c>
      <c r="B18" s="61" t="s">
        <v>226</v>
      </c>
      <c r="C18" s="61">
        <v>13357</v>
      </c>
      <c r="D18" s="61" t="s">
        <v>21</v>
      </c>
      <c r="E18" s="61" t="s">
        <v>21</v>
      </c>
      <c r="F18" s="61" t="s">
        <v>21</v>
      </c>
      <c r="G18" s="61" t="s">
        <v>31</v>
      </c>
      <c r="H18" s="61" t="s">
        <v>21</v>
      </c>
      <c r="I18" s="61" t="s">
        <v>29</v>
      </c>
      <c r="J18" s="61" t="s">
        <v>21</v>
      </c>
      <c r="K18" s="61" t="s">
        <v>31</v>
      </c>
      <c r="L18" s="61" t="s">
        <v>21</v>
      </c>
      <c r="M18" s="61" t="s">
        <v>38</v>
      </c>
      <c r="N18" s="61" t="s">
        <v>21</v>
      </c>
      <c r="O18" s="61" t="s">
        <v>21</v>
      </c>
      <c r="P18" s="61" t="s">
        <v>29</v>
      </c>
      <c r="Q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9" spans="1:17" ht="17.100000000000001" customHeight="1" x14ac:dyDescent="0.25">
      <c r="A19" s="91" t="s">
        <v>127</v>
      </c>
      <c r="B19" s="61" t="s">
        <v>226</v>
      </c>
      <c r="C19" s="61">
        <v>13357</v>
      </c>
      <c r="D19" s="61" t="s">
        <v>21</v>
      </c>
      <c r="E19" s="61" t="s">
        <v>21</v>
      </c>
      <c r="F19" s="61" t="s">
        <v>21</v>
      </c>
      <c r="G19" s="61" t="s">
        <v>31</v>
      </c>
      <c r="H19" s="61" t="s">
        <v>21</v>
      </c>
      <c r="I19" s="61" t="s">
        <v>29</v>
      </c>
      <c r="J19" s="61" t="s">
        <v>21</v>
      </c>
      <c r="K19" s="61" t="s">
        <v>31</v>
      </c>
      <c r="L19" s="61" t="s">
        <v>21</v>
      </c>
      <c r="M19" s="61" t="s">
        <v>39</v>
      </c>
      <c r="N19" s="61" t="s">
        <v>21</v>
      </c>
      <c r="O19" s="61" t="s">
        <v>21</v>
      </c>
      <c r="P19" s="61" t="s">
        <v>29</v>
      </c>
      <c r="Q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0" spans="1:17" ht="17.100000000000001" customHeight="1" x14ac:dyDescent="0.25">
      <c r="A20" s="91" t="s">
        <v>128</v>
      </c>
      <c r="B20" s="61" t="s">
        <v>226</v>
      </c>
      <c r="C20" s="61">
        <v>13357</v>
      </c>
      <c r="D20" s="61" t="s">
        <v>21</v>
      </c>
      <c r="E20" s="61" t="s">
        <v>21</v>
      </c>
      <c r="F20" s="61" t="s">
        <v>21</v>
      </c>
      <c r="G20" s="61" t="s">
        <v>31</v>
      </c>
      <c r="H20" s="61" t="s">
        <v>21</v>
      </c>
      <c r="I20" s="61" t="s">
        <v>29</v>
      </c>
      <c r="J20" s="61" t="s">
        <v>21</v>
      </c>
      <c r="K20" s="61" t="s">
        <v>31</v>
      </c>
      <c r="L20" s="61" t="s">
        <v>21</v>
      </c>
      <c r="M20" s="61" t="s">
        <v>38</v>
      </c>
      <c r="N20" s="61" t="s">
        <v>21</v>
      </c>
      <c r="O20" s="61" t="s">
        <v>21</v>
      </c>
      <c r="P20" s="61" t="s">
        <v>29</v>
      </c>
      <c r="Q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1" spans="1:17" ht="17.100000000000001" customHeight="1" x14ac:dyDescent="0.25">
      <c r="A21" s="91" t="s">
        <v>129</v>
      </c>
      <c r="B21" s="61" t="s">
        <v>226</v>
      </c>
      <c r="C21" s="61">
        <v>13357</v>
      </c>
      <c r="D21" s="61" t="s">
        <v>21</v>
      </c>
      <c r="E21" s="61" t="s">
        <v>21</v>
      </c>
      <c r="F21" s="61" t="s">
        <v>21</v>
      </c>
      <c r="G21" s="61" t="s">
        <v>31</v>
      </c>
      <c r="H21" s="61" t="s">
        <v>21</v>
      </c>
      <c r="I21" s="61" t="s">
        <v>29</v>
      </c>
      <c r="J21" s="61" t="s">
        <v>21</v>
      </c>
      <c r="K21" s="61" t="s">
        <v>31</v>
      </c>
      <c r="L21" s="61" t="s">
        <v>21</v>
      </c>
      <c r="M21" s="61" t="s">
        <v>38</v>
      </c>
      <c r="N21" s="61" t="s">
        <v>21</v>
      </c>
      <c r="O21" s="61" t="s">
        <v>21</v>
      </c>
      <c r="P21" s="61" t="s">
        <v>29</v>
      </c>
      <c r="Q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2" spans="1:17" ht="17.100000000000001" customHeight="1" x14ac:dyDescent="0.25">
      <c r="A22" s="91" t="s">
        <v>130</v>
      </c>
      <c r="B22" s="61" t="s">
        <v>226</v>
      </c>
      <c r="C22" s="61">
        <v>13357</v>
      </c>
      <c r="D22" s="61" t="s">
        <v>21</v>
      </c>
      <c r="E22" s="61" t="s">
        <v>21</v>
      </c>
      <c r="F22" s="61" t="s">
        <v>21</v>
      </c>
      <c r="G22" s="61" t="s">
        <v>31</v>
      </c>
      <c r="H22" s="61" t="s">
        <v>21</v>
      </c>
      <c r="I22" s="61" t="s">
        <v>29</v>
      </c>
      <c r="J22" s="61" t="s">
        <v>21</v>
      </c>
      <c r="K22" s="61" t="s">
        <v>31</v>
      </c>
      <c r="L22" s="61" t="s">
        <v>21</v>
      </c>
      <c r="M22" s="61" t="s">
        <v>39</v>
      </c>
      <c r="N22" s="61" t="s">
        <v>21</v>
      </c>
      <c r="O22" s="61" t="s">
        <v>21</v>
      </c>
      <c r="P22" s="61" t="s">
        <v>29</v>
      </c>
      <c r="Q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3" spans="1:17" ht="17.100000000000001" customHeight="1" x14ac:dyDescent="0.25">
      <c r="A23" s="91" t="s">
        <v>131</v>
      </c>
      <c r="B23" s="61" t="s">
        <v>226</v>
      </c>
      <c r="C23" s="61">
        <v>13357</v>
      </c>
      <c r="D23" s="61" t="s">
        <v>21</v>
      </c>
      <c r="E23" s="61" t="s">
        <v>21</v>
      </c>
      <c r="F23" s="61" t="s">
        <v>21</v>
      </c>
      <c r="G23" s="61" t="s">
        <v>31</v>
      </c>
      <c r="H23" s="61" t="s">
        <v>21</v>
      </c>
      <c r="I23" s="61" t="s">
        <v>29</v>
      </c>
      <c r="J23" s="61" t="s">
        <v>21</v>
      </c>
      <c r="K23" s="61" t="s">
        <v>31</v>
      </c>
      <c r="L23" s="61" t="s">
        <v>21</v>
      </c>
      <c r="M23" s="61" t="s">
        <v>38</v>
      </c>
      <c r="N23" s="61" t="s">
        <v>21</v>
      </c>
      <c r="O23" s="61" t="s">
        <v>21</v>
      </c>
      <c r="P23" s="61" t="s">
        <v>29</v>
      </c>
      <c r="Q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4" spans="1:17" ht="17.100000000000001" customHeight="1" x14ac:dyDescent="0.25">
      <c r="A24" s="91" t="s">
        <v>132</v>
      </c>
      <c r="B24" s="61" t="s">
        <v>226</v>
      </c>
      <c r="C24" s="61">
        <v>13357</v>
      </c>
      <c r="D24" s="61" t="s">
        <v>21</v>
      </c>
      <c r="E24" s="61" t="s">
        <v>21</v>
      </c>
      <c r="F24" s="61" t="s">
        <v>21</v>
      </c>
      <c r="G24" s="61" t="s">
        <v>31</v>
      </c>
      <c r="H24" s="61" t="s">
        <v>21</v>
      </c>
      <c r="I24" s="61" t="s">
        <v>29</v>
      </c>
      <c r="J24" s="61" t="s">
        <v>21</v>
      </c>
      <c r="K24" s="61" t="s">
        <v>31</v>
      </c>
      <c r="L24" s="61" t="s">
        <v>21</v>
      </c>
      <c r="M24" s="61" t="s">
        <v>38</v>
      </c>
      <c r="N24" s="61" t="s">
        <v>21</v>
      </c>
      <c r="O24" s="61" t="s">
        <v>21</v>
      </c>
      <c r="P24" s="61" t="s">
        <v>29</v>
      </c>
      <c r="Q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5" spans="1:17" ht="17.100000000000001" customHeight="1" x14ac:dyDescent="0.25">
      <c r="A25" s="91" t="s">
        <v>133</v>
      </c>
      <c r="B25" s="61" t="s">
        <v>226</v>
      </c>
      <c r="C25" s="61">
        <v>13357</v>
      </c>
      <c r="D25" s="61" t="s">
        <v>21</v>
      </c>
      <c r="E25" s="61" t="s">
        <v>21</v>
      </c>
      <c r="F25" s="61" t="s">
        <v>21</v>
      </c>
      <c r="G25" s="61" t="s">
        <v>31</v>
      </c>
      <c r="H25" s="61" t="s">
        <v>21</v>
      </c>
      <c r="I25" s="61" t="s">
        <v>29</v>
      </c>
      <c r="J25" s="61" t="s">
        <v>21</v>
      </c>
      <c r="K25" s="61" t="s">
        <v>31</v>
      </c>
      <c r="L25" s="61" t="s">
        <v>21</v>
      </c>
      <c r="M25" s="61" t="s">
        <v>38</v>
      </c>
      <c r="N25" s="61" t="s">
        <v>21</v>
      </c>
      <c r="O25" s="61" t="s">
        <v>21</v>
      </c>
      <c r="P25" s="61" t="s">
        <v>29</v>
      </c>
      <c r="Q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6" spans="1:17" ht="17.100000000000001" customHeight="1" x14ac:dyDescent="0.25">
      <c r="A26" s="91" t="s">
        <v>134</v>
      </c>
      <c r="B26" s="61" t="s">
        <v>226</v>
      </c>
      <c r="C26" s="61">
        <v>13357</v>
      </c>
      <c r="D26" s="61" t="s">
        <v>21</v>
      </c>
      <c r="E26" s="61" t="s">
        <v>21</v>
      </c>
      <c r="F26" s="61" t="s">
        <v>21</v>
      </c>
      <c r="G26" s="61" t="s">
        <v>31</v>
      </c>
      <c r="H26" s="61" t="s">
        <v>21</v>
      </c>
      <c r="I26" s="61" t="s">
        <v>29</v>
      </c>
      <c r="J26" s="61" t="s">
        <v>21</v>
      </c>
      <c r="K26" s="61" t="s">
        <v>31</v>
      </c>
      <c r="L26" s="61" t="s">
        <v>21</v>
      </c>
      <c r="M26" s="61" t="s">
        <v>38</v>
      </c>
      <c r="N26" s="61" t="s">
        <v>21</v>
      </c>
      <c r="O26" s="61" t="s">
        <v>21</v>
      </c>
      <c r="P26" s="61" t="s">
        <v>29</v>
      </c>
      <c r="Q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7" spans="1:17" ht="17.100000000000001" customHeight="1" x14ac:dyDescent="0.25">
      <c r="A27" s="91" t="s">
        <v>135</v>
      </c>
      <c r="B27" s="61" t="s">
        <v>226</v>
      </c>
      <c r="C27" s="61">
        <v>13357</v>
      </c>
      <c r="D27" s="61" t="s">
        <v>21</v>
      </c>
      <c r="E27" s="61" t="s">
        <v>21</v>
      </c>
      <c r="F27" s="61" t="s">
        <v>21</v>
      </c>
      <c r="G27" s="61" t="s">
        <v>31</v>
      </c>
      <c r="H27" s="61" t="s">
        <v>21</v>
      </c>
      <c r="I27" s="61" t="s">
        <v>29</v>
      </c>
      <c r="J27" s="61" t="s">
        <v>21</v>
      </c>
      <c r="K27" s="61" t="s">
        <v>31</v>
      </c>
      <c r="L27" s="61" t="s">
        <v>21</v>
      </c>
      <c r="M27" s="61" t="s">
        <v>38</v>
      </c>
      <c r="N27" s="61" t="s">
        <v>21</v>
      </c>
      <c r="O27" s="61" t="s">
        <v>21</v>
      </c>
      <c r="P27" s="61" t="s">
        <v>29</v>
      </c>
      <c r="Q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8" spans="1:17" ht="17.100000000000001" customHeight="1" x14ac:dyDescent="0.25">
      <c r="A28" s="91" t="s">
        <v>136</v>
      </c>
      <c r="B28" s="61" t="s">
        <v>226</v>
      </c>
      <c r="C28" s="61">
        <v>13357</v>
      </c>
      <c r="D28" s="61" t="s">
        <v>21</v>
      </c>
      <c r="E28" s="61" t="s">
        <v>21</v>
      </c>
      <c r="F28" s="61" t="s">
        <v>21</v>
      </c>
      <c r="G28" s="61" t="s">
        <v>31</v>
      </c>
      <c r="H28" s="61" t="s">
        <v>21</v>
      </c>
      <c r="I28" s="61" t="s">
        <v>29</v>
      </c>
      <c r="J28" s="61" t="s">
        <v>21</v>
      </c>
      <c r="K28" s="61" t="s">
        <v>31</v>
      </c>
      <c r="L28" s="61" t="s">
        <v>21</v>
      </c>
      <c r="M28" s="61" t="s">
        <v>38</v>
      </c>
      <c r="N28" s="61" t="s">
        <v>21</v>
      </c>
      <c r="O28" s="61" t="s">
        <v>21</v>
      </c>
      <c r="P28" s="61" t="s">
        <v>29</v>
      </c>
      <c r="Q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29" spans="1:17" ht="17.100000000000001" customHeight="1" x14ac:dyDescent="0.25">
      <c r="A29" s="91" t="s">
        <v>137</v>
      </c>
      <c r="B29" s="61" t="s">
        <v>226</v>
      </c>
      <c r="C29" s="61">
        <v>13357</v>
      </c>
      <c r="D29" s="61" t="s">
        <v>21</v>
      </c>
      <c r="E29" s="61" t="s">
        <v>21</v>
      </c>
      <c r="F29" s="61" t="s">
        <v>21</v>
      </c>
      <c r="G29" s="61" t="s">
        <v>31</v>
      </c>
      <c r="H29" s="61" t="s">
        <v>21</v>
      </c>
      <c r="I29" s="61" t="s">
        <v>29</v>
      </c>
      <c r="J29" s="61" t="s">
        <v>21</v>
      </c>
      <c r="K29" s="61" t="s">
        <v>31</v>
      </c>
      <c r="L29" s="61" t="s">
        <v>21</v>
      </c>
      <c r="M29" s="61" t="s">
        <v>38</v>
      </c>
      <c r="N29" s="61" t="s">
        <v>21</v>
      </c>
      <c r="O29" s="61" t="s">
        <v>21</v>
      </c>
      <c r="P29" s="61" t="s">
        <v>29</v>
      </c>
      <c r="Q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0" spans="1:17" ht="17.100000000000001" customHeight="1" x14ac:dyDescent="0.25">
      <c r="A30" s="91" t="s">
        <v>138</v>
      </c>
      <c r="B30" s="61" t="s">
        <v>226</v>
      </c>
      <c r="C30" s="61">
        <v>13357</v>
      </c>
      <c r="D30" s="61" t="s">
        <v>21</v>
      </c>
      <c r="E30" s="61" t="s">
        <v>21</v>
      </c>
      <c r="F30" s="61" t="s">
        <v>21</v>
      </c>
      <c r="G30" s="61" t="s">
        <v>31</v>
      </c>
      <c r="H30" s="61" t="s">
        <v>21</v>
      </c>
      <c r="I30" s="61" t="s">
        <v>29</v>
      </c>
      <c r="J30" s="61" t="s">
        <v>21</v>
      </c>
      <c r="K30" s="61" t="s">
        <v>31</v>
      </c>
      <c r="L30" s="61" t="s">
        <v>21</v>
      </c>
      <c r="M30" s="61" t="s">
        <v>38</v>
      </c>
      <c r="N30" s="61" t="s">
        <v>21</v>
      </c>
      <c r="O30" s="61" t="s">
        <v>21</v>
      </c>
      <c r="P30" s="61" t="s">
        <v>29</v>
      </c>
      <c r="Q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1" spans="1:17" ht="17.100000000000001" customHeight="1" x14ac:dyDescent="0.25">
      <c r="A31" s="91" t="s">
        <v>139</v>
      </c>
      <c r="B31" s="61" t="s">
        <v>226</v>
      </c>
      <c r="C31" s="61">
        <v>13357</v>
      </c>
      <c r="D31" s="61" t="s">
        <v>21</v>
      </c>
      <c r="E31" s="61" t="s">
        <v>21</v>
      </c>
      <c r="F31" s="61" t="s">
        <v>21</v>
      </c>
      <c r="G31" s="61" t="s">
        <v>31</v>
      </c>
      <c r="H31" s="61" t="s">
        <v>21</v>
      </c>
      <c r="I31" s="61" t="s">
        <v>29</v>
      </c>
      <c r="J31" s="61" t="s">
        <v>21</v>
      </c>
      <c r="K31" s="61" t="s">
        <v>31</v>
      </c>
      <c r="L31" s="61" t="s">
        <v>21</v>
      </c>
      <c r="M31" s="61" t="s">
        <v>38</v>
      </c>
      <c r="N31" s="61" t="s">
        <v>21</v>
      </c>
      <c r="O31" s="61" t="s">
        <v>21</v>
      </c>
      <c r="P31" s="61" t="s">
        <v>29</v>
      </c>
      <c r="Q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2" spans="1:17" ht="17.100000000000001" customHeight="1" x14ac:dyDescent="0.25">
      <c r="A32" s="92" t="s">
        <v>229</v>
      </c>
      <c r="B32" s="61" t="s">
        <v>226</v>
      </c>
      <c r="C32" s="61">
        <v>13357</v>
      </c>
      <c r="D32" s="61" t="s">
        <v>21</v>
      </c>
      <c r="E32" s="61" t="s">
        <v>21</v>
      </c>
      <c r="F32" s="61" t="s">
        <v>21</v>
      </c>
      <c r="G32" s="61" t="s">
        <v>31</v>
      </c>
      <c r="H32" s="61" t="s">
        <v>21</v>
      </c>
      <c r="I32" s="61" t="s">
        <v>29</v>
      </c>
      <c r="J32" s="61" t="s">
        <v>21</v>
      </c>
      <c r="K32" s="61" t="s">
        <v>31</v>
      </c>
      <c r="L32" s="61" t="s">
        <v>21</v>
      </c>
      <c r="M32" s="61" t="s">
        <v>38</v>
      </c>
      <c r="N32" s="61" t="s">
        <v>21</v>
      </c>
      <c r="O32" s="61" t="s">
        <v>21</v>
      </c>
      <c r="P32" s="61" t="s">
        <v>29</v>
      </c>
      <c r="Q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3" spans="1:17" ht="17.100000000000001" customHeight="1" x14ac:dyDescent="0.25">
      <c r="A33" s="91" t="s">
        <v>140</v>
      </c>
      <c r="B33" s="61" t="s">
        <v>226</v>
      </c>
      <c r="C33" s="61">
        <v>13357</v>
      </c>
      <c r="D33" s="61" t="s">
        <v>21</v>
      </c>
      <c r="E33" s="61" t="s">
        <v>21</v>
      </c>
      <c r="F33" s="61" t="s">
        <v>21</v>
      </c>
      <c r="G33" s="61" t="s">
        <v>31</v>
      </c>
      <c r="H33" s="61" t="s">
        <v>21</v>
      </c>
      <c r="I33" s="61" t="s">
        <v>29</v>
      </c>
      <c r="J33" s="61" t="s">
        <v>21</v>
      </c>
      <c r="K33" s="61" t="s">
        <v>31</v>
      </c>
      <c r="L33" s="61" t="s">
        <v>21</v>
      </c>
      <c r="M33" s="61" t="s">
        <v>39</v>
      </c>
      <c r="N33" s="61" t="s">
        <v>21</v>
      </c>
      <c r="O33" s="61" t="s">
        <v>21</v>
      </c>
      <c r="P33" s="61" t="s">
        <v>29</v>
      </c>
      <c r="Q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4" spans="1:17" ht="17.100000000000001" customHeight="1" x14ac:dyDescent="0.25">
      <c r="A34" s="91" t="s">
        <v>141</v>
      </c>
      <c r="B34" s="61" t="s">
        <v>226</v>
      </c>
      <c r="C34" s="61">
        <v>13357</v>
      </c>
      <c r="D34" s="61" t="s">
        <v>21</v>
      </c>
      <c r="E34" s="61" t="s">
        <v>21</v>
      </c>
      <c r="F34" s="61" t="s">
        <v>21</v>
      </c>
      <c r="G34" s="61" t="s">
        <v>31</v>
      </c>
      <c r="H34" s="61" t="s">
        <v>21</v>
      </c>
      <c r="I34" s="61" t="s">
        <v>29</v>
      </c>
      <c r="J34" s="61" t="s">
        <v>21</v>
      </c>
      <c r="K34" s="61" t="s">
        <v>31</v>
      </c>
      <c r="L34" s="61" t="s">
        <v>21</v>
      </c>
      <c r="M34" s="61" t="s">
        <v>39</v>
      </c>
      <c r="N34" s="61" t="s">
        <v>21</v>
      </c>
      <c r="O34" s="61" t="s">
        <v>21</v>
      </c>
      <c r="P34" s="61" t="s">
        <v>29</v>
      </c>
      <c r="Q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5" spans="1:17" ht="17.100000000000001" customHeight="1" x14ac:dyDescent="0.25">
      <c r="A35" s="91" t="s">
        <v>142</v>
      </c>
      <c r="B35" s="61" t="s">
        <v>226</v>
      </c>
      <c r="C35" s="61">
        <v>13357</v>
      </c>
      <c r="D35" s="61" t="s">
        <v>21</v>
      </c>
      <c r="E35" s="61" t="s">
        <v>21</v>
      </c>
      <c r="F35" s="61" t="s">
        <v>21</v>
      </c>
      <c r="G35" s="61" t="s">
        <v>31</v>
      </c>
      <c r="H35" s="61" t="s">
        <v>21</v>
      </c>
      <c r="I35" s="61" t="s">
        <v>29</v>
      </c>
      <c r="J35" s="61" t="s">
        <v>21</v>
      </c>
      <c r="K35" s="61" t="s">
        <v>31</v>
      </c>
      <c r="L35" s="61" t="s">
        <v>21</v>
      </c>
      <c r="M35" s="61" t="s">
        <v>38</v>
      </c>
      <c r="N35" s="61" t="s">
        <v>21</v>
      </c>
      <c r="O35" s="61" t="s">
        <v>21</v>
      </c>
      <c r="P35" s="61" t="s">
        <v>29</v>
      </c>
      <c r="Q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6" spans="1:17" ht="17.100000000000001" customHeight="1" x14ac:dyDescent="0.25">
      <c r="A36" s="91" t="s">
        <v>143</v>
      </c>
      <c r="B36" s="61" t="s">
        <v>226</v>
      </c>
      <c r="C36" s="61">
        <v>13357</v>
      </c>
      <c r="D36" s="61" t="s">
        <v>21</v>
      </c>
      <c r="E36" s="61" t="s">
        <v>21</v>
      </c>
      <c r="F36" s="61" t="s">
        <v>21</v>
      </c>
      <c r="G36" s="61" t="s">
        <v>31</v>
      </c>
      <c r="H36" s="61" t="s">
        <v>21</v>
      </c>
      <c r="I36" s="61" t="s">
        <v>29</v>
      </c>
      <c r="J36" s="61" t="s">
        <v>21</v>
      </c>
      <c r="K36" s="61" t="s">
        <v>31</v>
      </c>
      <c r="L36" s="61" t="s">
        <v>21</v>
      </c>
      <c r="M36" s="61" t="s">
        <v>38</v>
      </c>
      <c r="N36" s="61" t="s">
        <v>21</v>
      </c>
      <c r="O36" s="61" t="s">
        <v>21</v>
      </c>
      <c r="P36" s="61" t="s">
        <v>29</v>
      </c>
      <c r="Q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7" spans="1:17" ht="17.100000000000001" customHeight="1" x14ac:dyDescent="0.25">
      <c r="A37" s="91" t="s">
        <v>144</v>
      </c>
      <c r="B37" s="61" t="s">
        <v>226</v>
      </c>
      <c r="C37" s="61">
        <v>13357</v>
      </c>
      <c r="D37" s="61" t="s">
        <v>21</v>
      </c>
      <c r="E37" s="61" t="s">
        <v>21</v>
      </c>
      <c r="F37" s="61" t="s">
        <v>21</v>
      </c>
      <c r="G37" s="61" t="s">
        <v>31</v>
      </c>
      <c r="H37" s="61" t="s">
        <v>21</v>
      </c>
      <c r="I37" s="61" t="s">
        <v>29</v>
      </c>
      <c r="J37" s="61" t="s">
        <v>21</v>
      </c>
      <c r="K37" s="61" t="s">
        <v>31</v>
      </c>
      <c r="L37" s="61" t="s">
        <v>21</v>
      </c>
      <c r="M37" s="61" t="s">
        <v>39</v>
      </c>
      <c r="N37" s="61" t="s">
        <v>21</v>
      </c>
      <c r="O37" s="61" t="s">
        <v>21</v>
      </c>
      <c r="P37" s="61" t="s">
        <v>29</v>
      </c>
      <c r="Q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8" spans="1:17" ht="17.100000000000001" customHeight="1" x14ac:dyDescent="0.25">
      <c r="A38" s="91" t="s">
        <v>145</v>
      </c>
      <c r="B38" s="61" t="s">
        <v>226</v>
      </c>
      <c r="C38" s="61">
        <v>13357</v>
      </c>
      <c r="D38" s="61" t="s">
        <v>21</v>
      </c>
      <c r="E38" s="61" t="s">
        <v>21</v>
      </c>
      <c r="F38" s="61" t="s">
        <v>21</v>
      </c>
      <c r="G38" s="61" t="s">
        <v>31</v>
      </c>
      <c r="H38" s="61" t="s">
        <v>21</v>
      </c>
      <c r="I38" s="61" t="s">
        <v>29</v>
      </c>
      <c r="J38" s="61" t="s">
        <v>21</v>
      </c>
      <c r="K38" s="61" t="s">
        <v>31</v>
      </c>
      <c r="L38" s="61" t="s">
        <v>21</v>
      </c>
      <c r="M38" s="61" t="s">
        <v>39</v>
      </c>
      <c r="N38" s="61" t="s">
        <v>21</v>
      </c>
      <c r="O38" s="61" t="s">
        <v>21</v>
      </c>
      <c r="P38" s="61" t="s">
        <v>29</v>
      </c>
      <c r="Q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39" spans="1:17" ht="17.100000000000001" customHeight="1" x14ac:dyDescent="0.25">
      <c r="A39" s="91" t="s">
        <v>146</v>
      </c>
      <c r="B39" s="61" t="s">
        <v>226</v>
      </c>
      <c r="C39" s="61">
        <v>13357</v>
      </c>
      <c r="D39" s="61" t="s">
        <v>21</v>
      </c>
      <c r="E39" s="61" t="s">
        <v>21</v>
      </c>
      <c r="F39" s="61" t="s">
        <v>21</v>
      </c>
      <c r="G39" s="61" t="s">
        <v>31</v>
      </c>
      <c r="H39" s="61" t="s">
        <v>21</v>
      </c>
      <c r="I39" s="61" t="s">
        <v>29</v>
      </c>
      <c r="J39" s="61" t="s">
        <v>21</v>
      </c>
      <c r="K39" s="61" t="s">
        <v>31</v>
      </c>
      <c r="L39" s="61" t="s">
        <v>21</v>
      </c>
      <c r="M39" s="61" t="s">
        <v>38</v>
      </c>
      <c r="N39" s="61" t="s">
        <v>21</v>
      </c>
      <c r="O39" s="61" t="s">
        <v>21</v>
      </c>
      <c r="P39" s="61" t="s">
        <v>29</v>
      </c>
      <c r="Q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0" spans="1:17" ht="17.100000000000001" customHeight="1" x14ac:dyDescent="0.25">
      <c r="A40" s="91" t="s">
        <v>147</v>
      </c>
      <c r="B40" s="61" t="s">
        <v>226</v>
      </c>
      <c r="C40" s="61">
        <v>13357</v>
      </c>
      <c r="D40" s="61" t="s">
        <v>21</v>
      </c>
      <c r="E40" s="61" t="s">
        <v>21</v>
      </c>
      <c r="F40" s="61" t="s">
        <v>21</v>
      </c>
      <c r="G40" s="61" t="s">
        <v>31</v>
      </c>
      <c r="H40" s="61" t="s">
        <v>21</v>
      </c>
      <c r="I40" s="61" t="s">
        <v>29</v>
      </c>
      <c r="J40" s="61" t="s">
        <v>21</v>
      </c>
      <c r="K40" s="61" t="s">
        <v>31</v>
      </c>
      <c r="L40" s="61" t="s">
        <v>21</v>
      </c>
      <c r="M40" s="61" t="s">
        <v>38</v>
      </c>
      <c r="N40" s="61" t="s">
        <v>21</v>
      </c>
      <c r="O40" s="61" t="s">
        <v>21</v>
      </c>
      <c r="P40" s="61" t="s">
        <v>29</v>
      </c>
      <c r="Q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1" spans="1:17" ht="17.100000000000001" customHeight="1" x14ac:dyDescent="0.25">
      <c r="A41" s="91" t="s">
        <v>148</v>
      </c>
      <c r="B41" s="61" t="s">
        <v>226</v>
      </c>
      <c r="C41" s="61">
        <v>13357</v>
      </c>
      <c r="D41" s="61" t="s">
        <v>21</v>
      </c>
      <c r="E41" s="61" t="s">
        <v>21</v>
      </c>
      <c r="F41" s="61" t="s">
        <v>21</v>
      </c>
      <c r="G41" s="61" t="s">
        <v>31</v>
      </c>
      <c r="H41" s="61" t="s">
        <v>21</v>
      </c>
      <c r="I41" s="61" t="s">
        <v>29</v>
      </c>
      <c r="J41" s="61" t="s">
        <v>21</v>
      </c>
      <c r="K41" s="61" t="s">
        <v>31</v>
      </c>
      <c r="L41" s="61" t="s">
        <v>21</v>
      </c>
      <c r="M41" s="61" t="s">
        <v>38</v>
      </c>
      <c r="N41" s="61" t="s">
        <v>21</v>
      </c>
      <c r="O41" s="61" t="s">
        <v>21</v>
      </c>
      <c r="P41" s="61" t="s">
        <v>29</v>
      </c>
      <c r="Q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2" spans="1:17" ht="17.100000000000001" customHeight="1" x14ac:dyDescent="0.25">
      <c r="A42" s="91" t="s">
        <v>149</v>
      </c>
      <c r="B42" s="61" t="s">
        <v>226</v>
      </c>
      <c r="C42" s="61">
        <v>13357</v>
      </c>
      <c r="D42" s="61" t="s">
        <v>21</v>
      </c>
      <c r="E42" s="61" t="s">
        <v>21</v>
      </c>
      <c r="F42" s="61" t="s">
        <v>21</v>
      </c>
      <c r="G42" s="61" t="s">
        <v>31</v>
      </c>
      <c r="H42" s="61" t="s">
        <v>21</v>
      </c>
      <c r="I42" s="61" t="s">
        <v>29</v>
      </c>
      <c r="J42" s="61" t="s">
        <v>21</v>
      </c>
      <c r="K42" s="61" t="s">
        <v>31</v>
      </c>
      <c r="L42" s="61" t="s">
        <v>21</v>
      </c>
      <c r="M42" s="61" t="s">
        <v>38</v>
      </c>
      <c r="N42" s="61" t="s">
        <v>21</v>
      </c>
      <c r="O42" s="61" t="s">
        <v>21</v>
      </c>
      <c r="P42" s="61" t="s">
        <v>29</v>
      </c>
      <c r="Q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3" spans="1:17" ht="17.100000000000001" customHeight="1" x14ac:dyDescent="0.25">
      <c r="A43" s="91" t="s">
        <v>150</v>
      </c>
      <c r="B43" s="61" t="s">
        <v>226</v>
      </c>
      <c r="C43" s="61">
        <v>13357</v>
      </c>
      <c r="D43" s="61" t="s">
        <v>21</v>
      </c>
      <c r="E43" s="61" t="s">
        <v>21</v>
      </c>
      <c r="F43" s="61" t="s">
        <v>21</v>
      </c>
      <c r="G43" s="61" t="s">
        <v>31</v>
      </c>
      <c r="H43" s="61" t="s">
        <v>21</v>
      </c>
      <c r="I43" s="61" t="s">
        <v>29</v>
      </c>
      <c r="J43" s="61" t="s">
        <v>21</v>
      </c>
      <c r="K43" s="61" t="s">
        <v>31</v>
      </c>
      <c r="L43" s="61" t="s">
        <v>21</v>
      </c>
      <c r="M43" s="61" t="s">
        <v>38</v>
      </c>
      <c r="N43" s="61" t="s">
        <v>21</v>
      </c>
      <c r="O43" s="61" t="s">
        <v>21</v>
      </c>
      <c r="P43" s="61" t="s">
        <v>29</v>
      </c>
      <c r="Q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4" spans="1:17" ht="17.100000000000001" customHeight="1" x14ac:dyDescent="0.25">
      <c r="A44" s="91" t="s">
        <v>151</v>
      </c>
      <c r="B44" s="61" t="s">
        <v>226</v>
      </c>
      <c r="C44" s="61">
        <v>13357</v>
      </c>
      <c r="D44" s="61" t="s">
        <v>21</v>
      </c>
      <c r="E44" s="61" t="s">
        <v>21</v>
      </c>
      <c r="F44" s="61" t="s">
        <v>21</v>
      </c>
      <c r="G44" s="61" t="s">
        <v>31</v>
      </c>
      <c r="H44" s="61" t="s">
        <v>21</v>
      </c>
      <c r="I44" s="61" t="s">
        <v>29</v>
      </c>
      <c r="J44" s="61" t="s">
        <v>21</v>
      </c>
      <c r="K44" s="61" t="s">
        <v>31</v>
      </c>
      <c r="L44" s="61" t="s">
        <v>21</v>
      </c>
      <c r="M44" s="61" t="s">
        <v>38</v>
      </c>
      <c r="N44" s="61" t="s">
        <v>21</v>
      </c>
      <c r="O44" s="61" t="s">
        <v>21</v>
      </c>
      <c r="P44" s="61" t="s">
        <v>29</v>
      </c>
      <c r="Q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5" spans="1:17" ht="17.100000000000001" customHeight="1" x14ac:dyDescent="0.25">
      <c r="A45" s="91" t="s">
        <v>152</v>
      </c>
      <c r="B45" s="61" t="s">
        <v>226</v>
      </c>
      <c r="C45" s="61">
        <v>13357</v>
      </c>
      <c r="D45" s="61" t="s">
        <v>21</v>
      </c>
      <c r="E45" s="61" t="s">
        <v>21</v>
      </c>
      <c r="F45" s="61" t="s">
        <v>21</v>
      </c>
      <c r="G45" s="61" t="s">
        <v>31</v>
      </c>
      <c r="H45" s="61" t="s">
        <v>21</v>
      </c>
      <c r="I45" s="61" t="s">
        <v>29</v>
      </c>
      <c r="J45" s="61" t="s">
        <v>21</v>
      </c>
      <c r="K45" s="61" t="s">
        <v>31</v>
      </c>
      <c r="L45" s="61" t="s">
        <v>21</v>
      </c>
      <c r="M45" s="61" t="s">
        <v>38</v>
      </c>
      <c r="N45" s="61" t="s">
        <v>21</v>
      </c>
      <c r="O45" s="61" t="s">
        <v>21</v>
      </c>
      <c r="P45" s="61" t="s">
        <v>29</v>
      </c>
      <c r="Q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6" spans="1:17" ht="17.100000000000001" customHeight="1" x14ac:dyDescent="0.25">
      <c r="A46" s="91" t="s">
        <v>153</v>
      </c>
      <c r="B46" s="61" t="s">
        <v>226</v>
      </c>
      <c r="C46" s="61">
        <v>13357</v>
      </c>
      <c r="D46" s="61" t="s">
        <v>21</v>
      </c>
      <c r="E46" s="61" t="s">
        <v>21</v>
      </c>
      <c r="F46" s="61" t="s">
        <v>21</v>
      </c>
      <c r="G46" s="61" t="s">
        <v>31</v>
      </c>
      <c r="H46" s="61" t="s">
        <v>21</v>
      </c>
      <c r="I46" s="61" t="s">
        <v>29</v>
      </c>
      <c r="J46" s="61" t="s">
        <v>21</v>
      </c>
      <c r="K46" s="61" t="s">
        <v>31</v>
      </c>
      <c r="L46" s="61" t="s">
        <v>21</v>
      </c>
      <c r="M46" s="61" t="s">
        <v>38</v>
      </c>
      <c r="N46" s="61" t="s">
        <v>21</v>
      </c>
      <c r="O46" s="61" t="s">
        <v>21</v>
      </c>
      <c r="P46" s="61" t="s">
        <v>29</v>
      </c>
      <c r="Q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7" spans="1:17" ht="17.100000000000001" customHeight="1" x14ac:dyDescent="0.25">
      <c r="A47" s="91" t="s">
        <v>154</v>
      </c>
      <c r="B47" s="61" t="s">
        <v>226</v>
      </c>
      <c r="C47" s="61">
        <v>13357</v>
      </c>
      <c r="D47" s="61" t="s">
        <v>21</v>
      </c>
      <c r="E47" s="61" t="s">
        <v>21</v>
      </c>
      <c r="F47" s="61" t="s">
        <v>21</v>
      </c>
      <c r="G47" s="61" t="s">
        <v>31</v>
      </c>
      <c r="H47" s="61" t="s">
        <v>21</v>
      </c>
      <c r="I47" s="61" t="s">
        <v>29</v>
      </c>
      <c r="J47" s="61" t="s">
        <v>21</v>
      </c>
      <c r="K47" s="61" t="s">
        <v>31</v>
      </c>
      <c r="L47" s="61" t="s">
        <v>21</v>
      </c>
      <c r="M47" s="61" t="s">
        <v>38</v>
      </c>
      <c r="N47" s="61" t="s">
        <v>21</v>
      </c>
      <c r="O47" s="61" t="s">
        <v>21</v>
      </c>
      <c r="P47" s="61" t="s">
        <v>29</v>
      </c>
      <c r="Q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8" spans="1:17" ht="17.100000000000001" customHeight="1" x14ac:dyDescent="0.25">
      <c r="A48" s="91" t="s">
        <v>155</v>
      </c>
      <c r="B48" s="61" t="s">
        <v>226</v>
      </c>
      <c r="C48" s="61">
        <v>13357</v>
      </c>
      <c r="D48" s="61" t="s">
        <v>21</v>
      </c>
      <c r="E48" s="61" t="s">
        <v>21</v>
      </c>
      <c r="F48" s="61" t="s">
        <v>21</v>
      </c>
      <c r="G48" s="61" t="s">
        <v>31</v>
      </c>
      <c r="H48" s="61" t="s">
        <v>21</v>
      </c>
      <c r="I48" s="61" t="s">
        <v>29</v>
      </c>
      <c r="J48" s="61" t="s">
        <v>21</v>
      </c>
      <c r="K48" s="61" t="s">
        <v>31</v>
      </c>
      <c r="L48" s="61" t="s">
        <v>21</v>
      </c>
      <c r="M48" s="61" t="s">
        <v>39</v>
      </c>
      <c r="N48" s="61" t="s">
        <v>21</v>
      </c>
      <c r="O48" s="61" t="s">
        <v>21</v>
      </c>
      <c r="P48" s="61" t="s">
        <v>29</v>
      </c>
      <c r="Q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49" spans="1:17" ht="17.100000000000001" customHeight="1" x14ac:dyDescent="0.25">
      <c r="A49" s="91" t="s">
        <v>156</v>
      </c>
      <c r="B49" s="61" t="s">
        <v>226</v>
      </c>
      <c r="C49" s="61">
        <v>13357</v>
      </c>
      <c r="D49" s="61" t="s">
        <v>21</v>
      </c>
      <c r="E49" s="61" t="s">
        <v>21</v>
      </c>
      <c r="F49" s="61" t="s">
        <v>21</v>
      </c>
      <c r="G49" s="61" t="s">
        <v>31</v>
      </c>
      <c r="H49" s="61" t="s">
        <v>21</v>
      </c>
      <c r="I49" s="61" t="s">
        <v>29</v>
      </c>
      <c r="J49" s="61" t="s">
        <v>21</v>
      </c>
      <c r="K49" s="61" t="s">
        <v>31</v>
      </c>
      <c r="L49" s="61" t="s">
        <v>21</v>
      </c>
      <c r="M49" s="61" t="s">
        <v>38</v>
      </c>
      <c r="N49" s="61" t="s">
        <v>21</v>
      </c>
      <c r="O49" s="61" t="s">
        <v>21</v>
      </c>
      <c r="P49" s="61" t="s">
        <v>29</v>
      </c>
      <c r="Q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0" spans="1:17" ht="17.100000000000001" customHeight="1" x14ac:dyDescent="0.25">
      <c r="A50" s="91" t="s">
        <v>157</v>
      </c>
      <c r="B50" s="61" t="s">
        <v>226</v>
      </c>
      <c r="C50" s="61">
        <v>13357</v>
      </c>
      <c r="D50" s="61" t="s">
        <v>21</v>
      </c>
      <c r="E50" s="61" t="s">
        <v>21</v>
      </c>
      <c r="F50" s="61" t="s">
        <v>21</v>
      </c>
      <c r="G50" s="61" t="s">
        <v>31</v>
      </c>
      <c r="H50" s="61" t="s">
        <v>21</v>
      </c>
      <c r="I50" s="61" t="s">
        <v>29</v>
      </c>
      <c r="J50" s="61" t="s">
        <v>21</v>
      </c>
      <c r="K50" s="61" t="s">
        <v>31</v>
      </c>
      <c r="L50" s="61" t="s">
        <v>21</v>
      </c>
      <c r="M50" s="61" t="s">
        <v>38</v>
      </c>
      <c r="N50" s="61" t="s">
        <v>21</v>
      </c>
      <c r="O50" s="61" t="s">
        <v>21</v>
      </c>
      <c r="P50" s="61" t="s">
        <v>29</v>
      </c>
      <c r="Q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1" spans="1:17" ht="17.100000000000001" customHeight="1" x14ac:dyDescent="0.25">
      <c r="A51" s="91" t="s">
        <v>158</v>
      </c>
      <c r="B51" s="61" t="s">
        <v>226</v>
      </c>
      <c r="C51" s="61">
        <v>13357</v>
      </c>
      <c r="D51" s="61" t="s">
        <v>21</v>
      </c>
      <c r="E51" s="61" t="s">
        <v>21</v>
      </c>
      <c r="F51" s="61" t="s">
        <v>21</v>
      </c>
      <c r="G51" s="61" t="s">
        <v>31</v>
      </c>
      <c r="H51" s="61" t="s">
        <v>21</v>
      </c>
      <c r="I51" s="61" t="s">
        <v>29</v>
      </c>
      <c r="J51" s="61" t="s">
        <v>21</v>
      </c>
      <c r="K51" s="61" t="s">
        <v>31</v>
      </c>
      <c r="L51" s="61" t="s">
        <v>21</v>
      </c>
      <c r="M51" s="61" t="s">
        <v>38</v>
      </c>
      <c r="N51" s="61" t="s">
        <v>21</v>
      </c>
      <c r="O51" s="61" t="s">
        <v>21</v>
      </c>
      <c r="P51" s="61" t="s">
        <v>29</v>
      </c>
      <c r="Q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2" spans="1:17" ht="17.100000000000001" customHeight="1" x14ac:dyDescent="0.25">
      <c r="A52" s="91" t="s">
        <v>159</v>
      </c>
      <c r="B52" s="61" t="s">
        <v>226</v>
      </c>
      <c r="C52" s="61">
        <v>13357</v>
      </c>
      <c r="D52" s="61" t="s">
        <v>21</v>
      </c>
      <c r="E52" s="61" t="s">
        <v>21</v>
      </c>
      <c r="F52" s="61" t="s">
        <v>21</v>
      </c>
      <c r="G52" s="61" t="s">
        <v>31</v>
      </c>
      <c r="H52" s="61" t="s">
        <v>21</v>
      </c>
      <c r="I52" s="61" t="s">
        <v>29</v>
      </c>
      <c r="J52" s="61" t="s">
        <v>21</v>
      </c>
      <c r="K52" s="61" t="s">
        <v>31</v>
      </c>
      <c r="L52" s="61" t="s">
        <v>21</v>
      </c>
      <c r="M52" s="61" t="s">
        <v>38</v>
      </c>
      <c r="N52" s="61" t="s">
        <v>21</v>
      </c>
      <c r="O52" s="61" t="s">
        <v>21</v>
      </c>
      <c r="P52" s="61" t="s">
        <v>29</v>
      </c>
      <c r="Q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3" spans="1:17" ht="17.100000000000001" customHeight="1" x14ac:dyDescent="0.25">
      <c r="A53" s="91" t="s">
        <v>160</v>
      </c>
      <c r="B53" s="61" t="s">
        <v>226</v>
      </c>
      <c r="C53" s="61">
        <v>13357</v>
      </c>
      <c r="D53" s="61" t="s">
        <v>21</v>
      </c>
      <c r="E53" s="61" t="s">
        <v>21</v>
      </c>
      <c r="F53" s="61" t="s">
        <v>21</v>
      </c>
      <c r="G53" s="61" t="s">
        <v>31</v>
      </c>
      <c r="H53" s="61" t="s">
        <v>21</v>
      </c>
      <c r="I53" s="61" t="s">
        <v>29</v>
      </c>
      <c r="J53" s="61" t="s">
        <v>21</v>
      </c>
      <c r="K53" s="61" t="s">
        <v>31</v>
      </c>
      <c r="L53" s="61" t="s">
        <v>21</v>
      </c>
      <c r="M53" s="61" t="s">
        <v>38</v>
      </c>
      <c r="N53" s="61" t="s">
        <v>21</v>
      </c>
      <c r="O53" s="61" t="s">
        <v>21</v>
      </c>
      <c r="P53" s="61" t="s">
        <v>29</v>
      </c>
      <c r="Q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4" spans="1:17" ht="17.100000000000001" customHeight="1" x14ac:dyDescent="0.25">
      <c r="A54" s="91" t="s">
        <v>161</v>
      </c>
      <c r="B54" s="61" t="s">
        <v>226</v>
      </c>
      <c r="C54" s="61">
        <v>13357</v>
      </c>
      <c r="D54" s="61" t="s">
        <v>21</v>
      </c>
      <c r="E54" s="61" t="s">
        <v>21</v>
      </c>
      <c r="F54" s="61" t="s">
        <v>21</v>
      </c>
      <c r="G54" s="61" t="s">
        <v>31</v>
      </c>
      <c r="H54" s="61" t="s">
        <v>21</v>
      </c>
      <c r="I54" s="61" t="s">
        <v>29</v>
      </c>
      <c r="J54" s="61" t="s">
        <v>21</v>
      </c>
      <c r="K54" s="61" t="s">
        <v>31</v>
      </c>
      <c r="L54" s="61" t="s">
        <v>21</v>
      </c>
      <c r="M54" s="61" t="s">
        <v>38</v>
      </c>
      <c r="N54" s="61" t="s">
        <v>21</v>
      </c>
      <c r="O54" s="61" t="s">
        <v>21</v>
      </c>
      <c r="P54" s="61" t="s">
        <v>29</v>
      </c>
      <c r="Q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5" spans="1:17" ht="17.100000000000001" customHeight="1" x14ac:dyDescent="0.25">
      <c r="A55" s="91" t="s">
        <v>162</v>
      </c>
      <c r="B55" s="61" t="s">
        <v>226</v>
      </c>
      <c r="C55" s="61">
        <v>13357</v>
      </c>
      <c r="D55" s="61" t="s">
        <v>21</v>
      </c>
      <c r="E55" s="61" t="s">
        <v>21</v>
      </c>
      <c r="F55" s="61" t="s">
        <v>21</v>
      </c>
      <c r="G55" s="61" t="s">
        <v>31</v>
      </c>
      <c r="H55" s="61" t="s">
        <v>21</v>
      </c>
      <c r="I55" s="61" t="s">
        <v>29</v>
      </c>
      <c r="J55" s="61" t="s">
        <v>21</v>
      </c>
      <c r="K55" s="61" t="s">
        <v>31</v>
      </c>
      <c r="L55" s="61" t="s">
        <v>21</v>
      </c>
      <c r="M55" s="61" t="s">
        <v>38</v>
      </c>
      <c r="N55" s="61" t="s">
        <v>21</v>
      </c>
      <c r="O55" s="61" t="s">
        <v>21</v>
      </c>
      <c r="P55" s="61" t="s">
        <v>29</v>
      </c>
      <c r="Q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6" spans="1:17" ht="17.100000000000001" customHeight="1" x14ac:dyDescent="0.25">
      <c r="A56" s="91" t="s">
        <v>163</v>
      </c>
      <c r="B56" s="61" t="s">
        <v>226</v>
      </c>
      <c r="C56" s="61">
        <v>13357</v>
      </c>
      <c r="D56" s="61" t="s">
        <v>21</v>
      </c>
      <c r="E56" s="61" t="s">
        <v>21</v>
      </c>
      <c r="F56" s="61" t="s">
        <v>21</v>
      </c>
      <c r="G56" s="61" t="s">
        <v>31</v>
      </c>
      <c r="H56" s="61" t="s">
        <v>21</v>
      </c>
      <c r="I56" s="61" t="s">
        <v>29</v>
      </c>
      <c r="J56" s="61" t="s">
        <v>21</v>
      </c>
      <c r="K56" s="61" t="s">
        <v>31</v>
      </c>
      <c r="L56" s="61" t="s">
        <v>21</v>
      </c>
      <c r="M56" s="61" t="s">
        <v>38</v>
      </c>
      <c r="N56" s="61" t="s">
        <v>21</v>
      </c>
      <c r="O56" s="61" t="s">
        <v>21</v>
      </c>
      <c r="P56" s="61" t="s">
        <v>29</v>
      </c>
      <c r="Q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7" spans="1:17" ht="17.100000000000001" customHeight="1" x14ac:dyDescent="0.25">
      <c r="A57" s="91" t="s">
        <v>164</v>
      </c>
      <c r="B57" s="61" t="s">
        <v>226</v>
      </c>
      <c r="C57" s="61">
        <v>13357</v>
      </c>
      <c r="D57" s="61" t="s">
        <v>21</v>
      </c>
      <c r="E57" s="61" t="s">
        <v>21</v>
      </c>
      <c r="F57" s="61" t="s">
        <v>21</v>
      </c>
      <c r="G57" s="61" t="s">
        <v>31</v>
      </c>
      <c r="H57" s="61" t="s">
        <v>21</v>
      </c>
      <c r="I57" s="61" t="s">
        <v>29</v>
      </c>
      <c r="J57" s="61" t="s">
        <v>21</v>
      </c>
      <c r="K57" s="61" t="s">
        <v>31</v>
      </c>
      <c r="L57" s="61" t="s">
        <v>21</v>
      </c>
      <c r="M57" s="61" t="s">
        <v>38</v>
      </c>
      <c r="N57" s="61" t="s">
        <v>21</v>
      </c>
      <c r="O57" s="61" t="s">
        <v>21</v>
      </c>
      <c r="P57" s="61" t="s">
        <v>29</v>
      </c>
      <c r="Q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8" spans="1:17" ht="17.100000000000001" customHeight="1" x14ac:dyDescent="0.25">
      <c r="A58" s="91" t="s">
        <v>165</v>
      </c>
      <c r="B58" s="61" t="s">
        <v>226</v>
      </c>
      <c r="C58" s="61">
        <v>13357</v>
      </c>
      <c r="D58" s="61" t="s">
        <v>21</v>
      </c>
      <c r="E58" s="61" t="s">
        <v>21</v>
      </c>
      <c r="F58" s="61" t="s">
        <v>21</v>
      </c>
      <c r="G58" s="61" t="s">
        <v>31</v>
      </c>
      <c r="H58" s="61" t="s">
        <v>21</v>
      </c>
      <c r="I58" s="61" t="s">
        <v>29</v>
      </c>
      <c r="J58" s="61" t="s">
        <v>21</v>
      </c>
      <c r="K58" s="61" t="s">
        <v>31</v>
      </c>
      <c r="L58" s="61" t="s">
        <v>21</v>
      </c>
      <c r="M58" s="61" t="s">
        <v>38</v>
      </c>
      <c r="N58" s="61" t="s">
        <v>21</v>
      </c>
      <c r="O58" s="61" t="s">
        <v>21</v>
      </c>
      <c r="P58" s="61" t="s">
        <v>29</v>
      </c>
      <c r="Q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59" spans="1:17" ht="17.100000000000001" customHeight="1" x14ac:dyDescent="0.25">
      <c r="A59" s="91" t="s">
        <v>166</v>
      </c>
      <c r="B59" s="61" t="s">
        <v>226</v>
      </c>
      <c r="C59" s="61">
        <v>13357</v>
      </c>
      <c r="D59" s="61" t="s">
        <v>21</v>
      </c>
      <c r="E59" s="61" t="s">
        <v>21</v>
      </c>
      <c r="F59" s="61" t="s">
        <v>21</v>
      </c>
      <c r="G59" s="61" t="s">
        <v>31</v>
      </c>
      <c r="H59" s="61" t="s">
        <v>21</v>
      </c>
      <c r="I59" s="61" t="s">
        <v>29</v>
      </c>
      <c r="J59" s="61" t="s">
        <v>21</v>
      </c>
      <c r="K59" s="61" t="s">
        <v>31</v>
      </c>
      <c r="L59" s="61" t="s">
        <v>21</v>
      </c>
      <c r="M59" s="61" t="s">
        <v>39</v>
      </c>
      <c r="N59" s="61" t="s">
        <v>21</v>
      </c>
      <c r="O59" s="61" t="s">
        <v>21</v>
      </c>
      <c r="P59" s="61" t="s">
        <v>29</v>
      </c>
      <c r="Q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0" spans="1:17" ht="17.100000000000001" customHeight="1" x14ac:dyDescent="0.25">
      <c r="A60" s="91" t="s">
        <v>167</v>
      </c>
      <c r="B60" s="61" t="s">
        <v>226</v>
      </c>
      <c r="C60" s="61">
        <v>13357</v>
      </c>
      <c r="D60" s="61" t="s">
        <v>21</v>
      </c>
      <c r="E60" s="61" t="s">
        <v>21</v>
      </c>
      <c r="F60" s="61" t="s">
        <v>21</v>
      </c>
      <c r="G60" s="61" t="s">
        <v>31</v>
      </c>
      <c r="H60" s="61" t="s">
        <v>21</v>
      </c>
      <c r="I60" s="61" t="s">
        <v>29</v>
      </c>
      <c r="J60" s="61" t="s">
        <v>21</v>
      </c>
      <c r="K60" s="61" t="s">
        <v>31</v>
      </c>
      <c r="L60" s="61" t="s">
        <v>21</v>
      </c>
      <c r="M60" s="61" t="s">
        <v>38</v>
      </c>
      <c r="N60" s="61" t="s">
        <v>21</v>
      </c>
      <c r="O60" s="61" t="s">
        <v>21</v>
      </c>
      <c r="P60" s="61" t="s">
        <v>29</v>
      </c>
      <c r="Q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1" spans="1:17" ht="17.100000000000001" customHeight="1" x14ac:dyDescent="0.25">
      <c r="A61" s="91" t="s">
        <v>168</v>
      </c>
      <c r="B61" s="61" t="s">
        <v>226</v>
      </c>
      <c r="C61" s="61">
        <v>13357</v>
      </c>
      <c r="D61" s="61" t="s">
        <v>21</v>
      </c>
      <c r="E61" s="61" t="s">
        <v>21</v>
      </c>
      <c r="F61" s="61" t="s">
        <v>21</v>
      </c>
      <c r="G61" s="61" t="s">
        <v>31</v>
      </c>
      <c r="H61" s="61" t="s">
        <v>21</v>
      </c>
      <c r="I61" s="61" t="s">
        <v>29</v>
      </c>
      <c r="J61" s="61" t="s">
        <v>21</v>
      </c>
      <c r="K61" s="61" t="s">
        <v>31</v>
      </c>
      <c r="L61" s="61" t="s">
        <v>21</v>
      </c>
      <c r="M61" s="61" t="s">
        <v>38</v>
      </c>
      <c r="N61" s="61" t="s">
        <v>21</v>
      </c>
      <c r="O61" s="61" t="s">
        <v>21</v>
      </c>
      <c r="P61" s="61" t="s">
        <v>29</v>
      </c>
      <c r="Q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2" spans="1:17" ht="17.100000000000001" customHeight="1" x14ac:dyDescent="0.25">
      <c r="A62" s="91" t="s">
        <v>169</v>
      </c>
      <c r="B62" s="61" t="s">
        <v>226</v>
      </c>
      <c r="C62" s="61">
        <v>13357</v>
      </c>
      <c r="D62" s="61" t="s">
        <v>21</v>
      </c>
      <c r="E62" s="61" t="s">
        <v>21</v>
      </c>
      <c r="F62" s="61" t="s">
        <v>21</v>
      </c>
      <c r="G62" s="61" t="s">
        <v>31</v>
      </c>
      <c r="H62" s="61" t="s">
        <v>21</v>
      </c>
      <c r="I62" s="61" t="s">
        <v>29</v>
      </c>
      <c r="J62" s="61" t="s">
        <v>21</v>
      </c>
      <c r="K62" s="61" t="s">
        <v>31</v>
      </c>
      <c r="L62" s="61" t="s">
        <v>21</v>
      </c>
      <c r="M62" s="61" t="s">
        <v>38</v>
      </c>
      <c r="N62" s="61" t="s">
        <v>21</v>
      </c>
      <c r="O62" s="61" t="s">
        <v>21</v>
      </c>
      <c r="P62" s="61" t="s">
        <v>29</v>
      </c>
      <c r="Q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3" spans="1:17" ht="17.100000000000001" customHeight="1" x14ac:dyDescent="0.25">
      <c r="A63" s="91" t="s">
        <v>170</v>
      </c>
      <c r="B63" s="61" t="s">
        <v>226</v>
      </c>
      <c r="C63" s="61">
        <v>13357</v>
      </c>
      <c r="D63" s="61" t="s">
        <v>21</v>
      </c>
      <c r="E63" s="61" t="s">
        <v>21</v>
      </c>
      <c r="F63" s="61" t="s">
        <v>21</v>
      </c>
      <c r="G63" s="61" t="s">
        <v>31</v>
      </c>
      <c r="H63" s="61" t="s">
        <v>21</v>
      </c>
      <c r="I63" s="61" t="s">
        <v>29</v>
      </c>
      <c r="J63" s="61" t="s">
        <v>21</v>
      </c>
      <c r="K63" s="61" t="s">
        <v>31</v>
      </c>
      <c r="L63" s="61" t="s">
        <v>21</v>
      </c>
      <c r="M63" s="61" t="s">
        <v>38</v>
      </c>
      <c r="N63" s="61" t="s">
        <v>21</v>
      </c>
      <c r="O63" s="61" t="s">
        <v>21</v>
      </c>
      <c r="P63" s="61" t="s">
        <v>29</v>
      </c>
      <c r="Q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4" spans="1:17" ht="17.100000000000001" customHeight="1" x14ac:dyDescent="0.25">
      <c r="A64" s="91" t="s">
        <v>171</v>
      </c>
      <c r="B64" s="61" t="s">
        <v>226</v>
      </c>
      <c r="C64" s="61">
        <v>13357</v>
      </c>
      <c r="D64" s="61" t="s">
        <v>21</v>
      </c>
      <c r="E64" s="61" t="s">
        <v>21</v>
      </c>
      <c r="F64" s="61" t="s">
        <v>21</v>
      </c>
      <c r="G64" s="61" t="s">
        <v>31</v>
      </c>
      <c r="H64" s="61" t="s">
        <v>21</v>
      </c>
      <c r="I64" s="61" t="s">
        <v>29</v>
      </c>
      <c r="J64" s="61" t="s">
        <v>21</v>
      </c>
      <c r="K64" s="61" t="s">
        <v>31</v>
      </c>
      <c r="L64" s="61" t="s">
        <v>21</v>
      </c>
      <c r="M64" s="61" t="s">
        <v>39</v>
      </c>
      <c r="N64" s="61" t="s">
        <v>21</v>
      </c>
      <c r="O64" s="61" t="s">
        <v>21</v>
      </c>
      <c r="P64" s="61" t="s">
        <v>29</v>
      </c>
      <c r="Q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5" spans="1:17" ht="17.100000000000001" customHeight="1" x14ac:dyDescent="0.25">
      <c r="A65" s="91" t="s">
        <v>172</v>
      </c>
      <c r="B65" s="61" t="s">
        <v>226</v>
      </c>
      <c r="C65" s="61">
        <v>13357</v>
      </c>
      <c r="D65" s="61" t="s">
        <v>21</v>
      </c>
      <c r="E65" s="61" t="s">
        <v>21</v>
      </c>
      <c r="F65" s="61" t="s">
        <v>21</v>
      </c>
      <c r="G65" s="61" t="s">
        <v>31</v>
      </c>
      <c r="H65" s="61" t="s">
        <v>21</v>
      </c>
      <c r="I65" s="61" t="s">
        <v>29</v>
      </c>
      <c r="J65" s="61" t="s">
        <v>21</v>
      </c>
      <c r="K65" s="61" t="s">
        <v>31</v>
      </c>
      <c r="L65" s="61" t="s">
        <v>21</v>
      </c>
      <c r="M65" s="61" t="s">
        <v>38</v>
      </c>
      <c r="N65" s="61" t="s">
        <v>21</v>
      </c>
      <c r="O65" s="61" t="s">
        <v>21</v>
      </c>
      <c r="P65" s="61" t="s">
        <v>29</v>
      </c>
      <c r="Q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6" spans="1:17" ht="17.100000000000001" customHeight="1" x14ac:dyDescent="0.25">
      <c r="A66" s="91" t="s">
        <v>173</v>
      </c>
      <c r="B66" s="61" t="s">
        <v>226</v>
      </c>
      <c r="C66" s="61">
        <v>13357</v>
      </c>
      <c r="D66" s="61" t="s">
        <v>21</v>
      </c>
      <c r="E66" s="61" t="s">
        <v>21</v>
      </c>
      <c r="F66" s="61" t="s">
        <v>21</v>
      </c>
      <c r="G66" s="61" t="s">
        <v>31</v>
      </c>
      <c r="H66" s="61" t="s">
        <v>21</v>
      </c>
      <c r="I66" s="61" t="s">
        <v>29</v>
      </c>
      <c r="J66" s="61" t="s">
        <v>21</v>
      </c>
      <c r="K66" s="61" t="s">
        <v>31</v>
      </c>
      <c r="L66" s="61" t="s">
        <v>21</v>
      </c>
      <c r="M66" s="61" t="s">
        <v>38</v>
      </c>
      <c r="N66" s="61" t="s">
        <v>21</v>
      </c>
      <c r="O66" s="61" t="s">
        <v>21</v>
      </c>
      <c r="P66" s="61" t="s">
        <v>29</v>
      </c>
      <c r="Q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7" spans="1:17" ht="17.100000000000001" customHeight="1" x14ac:dyDescent="0.25">
      <c r="A67" s="91" t="s">
        <v>174</v>
      </c>
      <c r="B67" s="61" t="s">
        <v>226</v>
      </c>
      <c r="C67" s="61">
        <v>13357</v>
      </c>
      <c r="D67" s="61" t="s">
        <v>21</v>
      </c>
      <c r="E67" s="61" t="s">
        <v>21</v>
      </c>
      <c r="F67" s="61" t="s">
        <v>21</v>
      </c>
      <c r="G67" s="61" t="s">
        <v>31</v>
      </c>
      <c r="H67" s="61" t="s">
        <v>21</v>
      </c>
      <c r="I67" s="61" t="s">
        <v>29</v>
      </c>
      <c r="J67" s="61" t="s">
        <v>21</v>
      </c>
      <c r="K67" s="61" t="s">
        <v>31</v>
      </c>
      <c r="L67" s="61" t="s">
        <v>21</v>
      </c>
      <c r="M67" s="61" t="s">
        <v>38</v>
      </c>
      <c r="N67" s="61" t="s">
        <v>21</v>
      </c>
      <c r="O67" s="61" t="s">
        <v>21</v>
      </c>
      <c r="P67" s="61" t="s">
        <v>29</v>
      </c>
      <c r="Q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8" spans="1:17" ht="17.100000000000001" customHeight="1" x14ac:dyDescent="0.25">
      <c r="A68" s="91" t="s">
        <v>175</v>
      </c>
      <c r="B68" s="61" t="s">
        <v>226</v>
      </c>
      <c r="C68" s="61">
        <v>13357</v>
      </c>
      <c r="D68" s="61" t="s">
        <v>21</v>
      </c>
      <c r="E68" s="61" t="s">
        <v>21</v>
      </c>
      <c r="F68" s="61" t="s">
        <v>21</v>
      </c>
      <c r="G68" s="61" t="s">
        <v>31</v>
      </c>
      <c r="H68" s="61" t="s">
        <v>21</v>
      </c>
      <c r="I68" s="61" t="s">
        <v>29</v>
      </c>
      <c r="J68" s="61" t="s">
        <v>21</v>
      </c>
      <c r="K68" s="61" t="s">
        <v>31</v>
      </c>
      <c r="L68" s="61" t="s">
        <v>21</v>
      </c>
      <c r="M68" s="61" t="s">
        <v>38</v>
      </c>
      <c r="N68" s="61" t="s">
        <v>21</v>
      </c>
      <c r="O68" s="61" t="s">
        <v>21</v>
      </c>
      <c r="P68" s="61" t="s">
        <v>29</v>
      </c>
      <c r="Q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69" spans="1:17" ht="17.100000000000001" customHeight="1" x14ac:dyDescent="0.25">
      <c r="A69" s="91" t="s">
        <v>176</v>
      </c>
      <c r="B69" s="61" t="s">
        <v>226</v>
      </c>
      <c r="C69" s="61">
        <v>13357</v>
      </c>
      <c r="D69" s="61" t="s">
        <v>21</v>
      </c>
      <c r="E69" s="61" t="s">
        <v>21</v>
      </c>
      <c r="F69" s="61" t="s">
        <v>21</v>
      </c>
      <c r="G69" s="61" t="s">
        <v>31</v>
      </c>
      <c r="H69" s="61" t="s">
        <v>21</v>
      </c>
      <c r="I69" s="61" t="s">
        <v>29</v>
      </c>
      <c r="J69" s="61" t="s">
        <v>21</v>
      </c>
      <c r="K69" s="61" t="s">
        <v>31</v>
      </c>
      <c r="L69" s="61" t="s">
        <v>21</v>
      </c>
      <c r="M69" s="61" t="s">
        <v>39</v>
      </c>
      <c r="N69" s="61" t="s">
        <v>21</v>
      </c>
      <c r="O69" s="61" t="s">
        <v>21</v>
      </c>
      <c r="P69" s="61" t="s">
        <v>29</v>
      </c>
      <c r="Q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0" spans="1:17" ht="17.100000000000001" customHeight="1" x14ac:dyDescent="0.25">
      <c r="A70" s="91" t="s">
        <v>177</v>
      </c>
      <c r="B70" s="61" t="s">
        <v>226</v>
      </c>
      <c r="C70" s="61">
        <v>13357</v>
      </c>
      <c r="D70" s="61" t="s">
        <v>21</v>
      </c>
      <c r="E70" s="61" t="s">
        <v>21</v>
      </c>
      <c r="F70" s="61" t="s">
        <v>21</v>
      </c>
      <c r="G70" s="61" t="s">
        <v>31</v>
      </c>
      <c r="H70" s="61" t="s">
        <v>21</v>
      </c>
      <c r="I70" s="61" t="s">
        <v>29</v>
      </c>
      <c r="J70" s="61" t="s">
        <v>21</v>
      </c>
      <c r="K70" s="61" t="s">
        <v>31</v>
      </c>
      <c r="L70" s="61" t="s">
        <v>21</v>
      </c>
      <c r="M70" s="61" t="s">
        <v>39</v>
      </c>
      <c r="N70" s="61" t="s">
        <v>21</v>
      </c>
      <c r="O70" s="61" t="s">
        <v>21</v>
      </c>
      <c r="P70" s="61" t="s">
        <v>29</v>
      </c>
      <c r="Q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1" spans="1:17" ht="17.100000000000001" customHeight="1" x14ac:dyDescent="0.25">
      <c r="A71" s="91" t="s">
        <v>178</v>
      </c>
      <c r="B71" s="61" t="s">
        <v>226</v>
      </c>
      <c r="C71" s="61">
        <v>13357</v>
      </c>
      <c r="D71" s="61" t="s">
        <v>21</v>
      </c>
      <c r="E71" s="61" t="s">
        <v>21</v>
      </c>
      <c r="F71" s="61" t="s">
        <v>21</v>
      </c>
      <c r="G71" s="61" t="s">
        <v>31</v>
      </c>
      <c r="H71" s="61" t="s">
        <v>21</v>
      </c>
      <c r="I71" s="61" t="s">
        <v>29</v>
      </c>
      <c r="J71" s="61" t="s">
        <v>21</v>
      </c>
      <c r="K71" s="61" t="s">
        <v>31</v>
      </c>
      <c r="L71" s="61" t="s">
        <v>21</v>
      </c>
      <c r="M71" s="61" t="s">
        <v>38</v>
      </c>
      <c r="N71" s="61" t="s">
        <v>21</v>
      </c>
      <c r="O71" s="61" t="s">
        <v>21</v>
      </c>
      <c r="P71" s="61" t="s">
        <v>29</v>
      </c>
      <c r="Q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2" spans="1:17" ht="17.100000000000001" customHeight="1" x14ac:dyDescent="0.25">
      <c r="A72" s="91" t="s">
        <v>179</v>
      </c>
      <c r="B72" s="61" t="s">
        <v>226</v>
      </c>
      <c r="C72" s="61">
        <v>13357</v>
      </c>
      <c r="D72" s="61" t="s">
        <v>21</v>
      </c>
      <c r="E72" s="61" t="s">
        <v>21</v>
      </c>
      <c r="F72" s="61" t="s">
        <v>21</v>
      </c>
      <c r="G72" s="61" t="s">
        <v>31</v>
      </c>
      <c r="H72" s="61" t="s">
        <v>21</v>
      </c>
      <c r="I72" s="61" t="s">
        <v>29</v>
      </c>
      <c r="J72" s="61" t="s">
        <v>21</v>
      </c>
      <c r="K72" s="61" t="s">
        <v>31</v>
      </c>
      <c r="L72" s="61" t="s">
        <v>21</v>
      </c>
      <c r="M72" s="61" t="s">
        <v>38</v>
      </c>
      <c r="N72" s="61" t="s">
        <v>21</v>
      </c>
      <c r="O72" s="61" t="s">
        <v>21</v>
      </c>
      <c r="P72" s="61" t="s">
        <v>29</v>
      </c>
      <c r="Q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3" spans="1:17" ht="17.100000000000001" customHeight="1" x14ac:dyDescent="0.25">
      <c r="A73" s="91" t="s">
        <v>180</v>
      </c>
      <c r="B73" s="61" t="s">
        <v>226</v>
      </c>
      <c r="C73" s="61">
        <v>13357</v>
      </c>
      <c r="D73" s="61" t="s">
        <v>21</v>
      </c>
      <c r="E73" s="61" t="s">
        <v>21</v>
      </c>
      <c r="F73" s="61" t="s">
        <v>21</v>
      </c>
      <c r="G73" s="61" t="s">
        <v>31</v>
      </c>
      <c r="H73" s="61" t="s">
        <v>21</v>
      </c>
      <c r="I73" s="61" t="s">
        <v>29</v>
      </c>
      <c r="J73" s="61" t="s">
        <v>21</v>
      </c>
      <c r="K73" s="61" t="s">
        <v>31</v>
      </c>
      <c r="L73" s="61" t="s">
        <v>21</v>
      </c>
      <c r="M73" s="61" t="s">
        <v>38</v>
      </c>
      <c r="N73" s="61" t="s">
        <v>21</v>
      </c>
      <c r="O73" s="61" t="s">
        <v>21</v>
      </c>
      <c r="P73" s="61" t="s">
        <v>29</v>
      </c>
      <c r="Q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4" spans="1:17" ht="17.100000000000001" customHeight="1" x14ac:dyDescent="0.25">
      <c r="A74" s="91" t="s">
        <v>181</v>
      </c>
      <c r="B74" s="61" t="s">
        <v>226</v>
      </c>
      <c r="C74" s="61">
        <v>13357</v>
      </c>
      <c r="D74" s="61" t="s">
        <v>21</v>
      </c>
      <c r="E74" s="61" t="s">
        <v>21</v>
      </c>
      <c r="F74" s="61" t="s">
        <v>21</v>
      </c>
      <c r="G74" s="61" t="s">
        <v>31</v>
      </c>
      <c r="H74" s="61" t="s">
        <v>21</v>
      </c>
      <c r="I74" s="61" t="s">
        <v>29</v>
      </c>
      <c r="J74" s="61" t="s">
        <v>21</v>
      </c>
      <c r="K74" s="61" t="s">
        <v>31</v>
      </c>
      <c r="L74" s="61" t="s">
        <v>21</v>
      </c>
      <c r="M74" s="61" t="s">
        <v>38</v>
      </c>
      <c r="N74" s="61" t="s">
        <v>21</v>
      </c>
      <c r="O74" s="61" t="s">
        <v>21</v>
      </c>
      <c r="P74" s="61" t="s">
        <v>29</v>
      </c>
      <c r="Q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5" spans="1:17" ht="17.100000000000001" customHeight="1" x14ac:dyDescent="0.25">
      <c r="A75" s="91" t="s">
        <v>182</v>
      </c>
      <c r="B75" s="61" t="s">
        <v>226</v>
      </c>
      <c r="C75" s="61">
        <v>13357</v>
      </c>
      <c r="D75" s="61" t="s">
        <v>21</v>
      </c>
      <c r="E75" s="61" t="s">
        <v>21</v>
      </c>
      <c r="F75" s="61" t="s">
        <v>21</v>
      </c>
      <c r="G75" s="61" t="s">
        <v>31</v>
      </c>
      <c r="H75" s="61" t="s">
        <v>21</v>
      </c>
      <c r="I75" s="61" t="s">
        <v>29</v>
      </c>
      <c r="J75" s="61" t="s">
        <v>21</v>
      </c>
      <c r="K75" s="61" t="s">
        <v>31</v>
      </c>
      <c r="L75" s="61" t="s">
        <v>21</v>
      </c>
      <c r="M75" s="61" t="s">
        <v>38</v>
      </c>
      <c r="N75" s="61" t="s">
        <v>21</v>
      </c>
      <c r="O75" s="61" t="s">
        <v>21</v>
      </c>
      <c r="P75" s="61" t="s">
        <v>29</v>
      </c>
      <c r="Q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6" spans="1:17" ht="17.100000000000001" customHeight="1" x14ac:dyDescent="0.25">
      <c r="A76" s="91" t="s">
        <v>183</v>
      </c>
      <c r="B76" s="61" t="s">
        <v>226</v>
      </c>
      <c r="C76" s="61">
        <v>13357</v>
      </c>
      <c r="D76" s="61" t="s">
        <v>21</v>
      </c>
      <c r="E76" s="61" t="s">
        <v>21</v>
      </c>
      <c r="F76" s="61" t="s">
        <v>21</v>
      </c>
      <c r="G76" s="61" t="s">
        <v>31</v>
      </c>
      <c r="H76" s="61" t="s">
        <v>21</v>
      </c>
      <c r="I76" s="61" t="s">
        <v>29</v>
      </c>
      <c r="J76" s="61" t="s">
        <v>21</v>
      </c>
      <c r="K76" s="61" t="s">
        <v>31</v>
      </c>
      <c r="L76" s="61" t="s">
        <v>21</v>
      </c>
      <c r="M76" s="61" t="s">
        <v>38</v>
      </c>
      <c r="N76" s="61" t="s">
        <v>21</v>
      </c>
      <c r="O76" s="61" t="s">
        <v>21</v>
      </c>
      <c r="P76" s="61" t="s">
        <v>29</v>
      </c>
      <c r="Q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7" spans="1:17" ht="17.100000000000001" customHeight="1" x14ac:dyDescent="0.25">
      <c r="A77" s="91" t="s">
        <v>184</v>
      </c>
      <c r="B77" s="61" t="s">
        <v>226</v>
      </c>
      <c r="C77" s="61">
        <v>13357</v>
      </c>
      <c r="D77" s="61" t="s">
        <v>21</v>
      </c>
      <c r="E77" s="61" t="s">
        <v>21</v>
      </c>
      <c r="F77" s="61" t="s">
        <v>21</v>
      </c>
      <c r="G77" s="61" t="s">
        <v>31</v>
      </c>
      <c r="H77" s="61" t="s">
        <v>21</v>
      </c>
      <c r="I77" s="61" t="s">
        <v>29</v>
      </c>
      <c r="J77" s="61" t="s">
        <v>21</v>
      </c>
      <c r="K77" s="61" t="s">
        <v>31</v>
      </c>
      <c r="L77" s="61" t="s">
        <v>21</v>
      </c>
      <c r="M77" s="61" t="s">
        <v>38</v>
      </c>
      <c r="N77" s="61" t="s">
        <v>21</v>
      </c>
      <c r="O77" s="61" t="s">
        <v>21</v>
      </c>
      <c r="P77" s="61" t="s">
        <v>29</v>
      </c>
      <c r="Q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8" spans="1:17" ht="17.100000000000001" customHeight="1" x14ac:dyDescent="0.25">
      <c r="A78" s="91" t="s">
        <v>185</v>
      </c>
      <c r="B78" s="61" t="s">
        <v>226</v>
      </c>
      <c r="C78" s="61">
        <v>13357</v>
      </c>
      <c r="D78" s="61" t="s">
        <v>21</v>
      </c>
      <c r="E78" s="61" t="s">
        <v>21</v>
      </c>
      <c r="F78" s="61" t="s">
        <v>21</v>
      </c>
      <c r="G78" s="61" t="s">
        <v>31</v>
      </c>
      <c r="H78" s="61" t="s">
        <v>21</v>
      </c>
      <c r="I78" s="61" t="s">
        <v>29</v>
      </c>
      <c r="J78" s="61" t="s">
        <v>21</v>
      </c>
      <c r="K78" s="61" t="s">
        <v>31</v>
      </c>
      <c r="L78" s="61" t="s">
        <v>21</v>
      </c>
      <c r="M78" s="61" t="s">
        <v>101</v>
      </c>
      <c r="N78" s="61" t="s">
        <v>21</v>
      </c>
      <c r="O78" s="61" t="s">
        <v>21</v>
      </c>
      <c r="P78" s="61" t="s">
        <v>29</v>
      </c>
      <c r="Q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79" spans="1:17" ht="17.100000000000001" customHeight="1" x14ac:dyDescent="0.25">
      <c r="A79" s="91" t="s">
        <v>186</v>
      </c>
      <c r="B79" s="61" t="s">
        <v>226</v>
      </c>
      <c r="C79" s="61">
        <v>13357</v>
      </c>
      <c r="D79" s="61" t="s">
        <v>21</v>
      </c>
      <c r="E79" s="61" t="s">
        <v>21</v>
      </c>
      <c r="F79" s="61" t="s">
        <v>21</v>
      </c>
      <c r="G79" s="61" t="s">
        <v>31</v>
      </c>
      <c r="H79" s="61" t="s">
        <v>21</v>
      </c>
      <c r="I79" s="61" t="s">
        <v>29</v>
      </c>
      <c r="J79" s="61" t="s">
        <v>21</v>
      </c>
      <c r="K79" s="61" t="s">
        <v>31</v>
      </c>
      <c r="L79" s="61" t="s">
        <v>21</v>
      </c>
      <c r="M79" s="61" t="s">
        <v>39</v>
      </c>
      <c r="N79" s="61" t="s">
        <v>21</v>
      </c>
      <c r="O79" s="61" t="s">
        <v>21</v>
      </c>
      <c r="P79" s="61" t="s">
        <v>29</v>
      </c>
      <c r="Q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0" spans="1:17" ht="17.100000000000001" customHeight="1" x14ac:dyDescent="0.25">
      <c r="A80" s="91" t="s">
        <v>187</v>
      </c>
      <c r="B80" s="61" t="s">
        <v>226</v>
      </c>
      <c r="C80" s="61">
        <v>13357</v>
      </c>
      <c r="D80" s="61" t="s">
        <v>21</v>
      </c>
      <c r="E80" s="61" t="s">
        <v>21</v>
      </c>
      <c r="F80" s="61" t="s">
        <v>21</v>
      </c>
      <c r="G80" s="61" t="s">
        <v>31</v>
      </c>
      <c r="H80" s="61" t="s">
        <v>21</v>
      </c>
      <c r="I80" s="61" t="s">
        <v>29</v>
      </c>
      <c r="J80" s="61" t="s">
        <v>21</v>
      </c>
      <c r="K80" s="61" t="s">
        <v>31</v>
      </c>
      <c r="L80" s="61" t="s">
        <v>21</v>
      </c>
      <c r="M80" s="61" t="s">
        <v>38</v>
      </c>
      <c r="N80" s="61" t="s">
        <v>21</v>
      </c>
      <c r="O80" s="61" t="s">
        <v>21</v>
      </c>
      <c r="P80" s="61" t="s">
        <v>29</v>
      </c>
      <c r="Q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1" spans="1:17" ht="17.100000000000001" customHeight="1" x14ac:dyDescent="0.25">
      <c r="A81" s="91" t="s">
        <v>188</v>
      </c>
      <c r="B81" s="61" t="s">
        <v>226</v>
      </c>
      <c r="C81" s="61">
        <v>13357</v>
      </c>
      <c r="D81" s="61" t="s">
        <v>21</v>
      </c>
      <c r="E81" s="61" t="s">
        <v>21</v>
      </c>
      <c r="F81" s="61" t="s">
        <v>21</v>
      </c>
      <c r="G81" s="61" t="s">
        <v>31</v>
      </c>
      <c r="H81" s="61" t="s">
        <v>21</v>
      </c>
      <c r="I81" s="61" t="s">
        <v>29</v>
      </c>
      <c r="J81" s="61" t="s">
        <v>21</v>
      </c>
      <c r="K81" s="61" t="s">
        <v>31</v>
      </c>
      <c r="L81" s="61" t="s">
        <v>21</v>
      </c>
      <c r="M81" s="61" t="s">
        <v>38</v>
      </c>
      <c r="N81" s="61" t="s">
        <v>21</v>
      </c>
      <c r="O81" s="61" t="s">
        <v>21</v>
      </c>
      <c r="P81" s="61" t="s">
        <v>29</v>
      </c>
      <c r="Q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2" spans="1:17" ht="17.100000000000001" customHeight="1" x14ac:dyDescent="0.25">
      <c r="A82" s="91" t="s">
        <v>189</v>
      </c>
      <c r="B82" s="61" t="s">
        <v>226</v>
      </c>
      <c r="C82" s="61">
        <v>13357</v>
      </c>
      <c r="D82" s="61" t="s">
        <v>21</v>
      </c>
      <c r="E82" s="61" t="s">
        <v>21</v>
      </c>
      <c r="F82" s="61" t="s">
        <v>21</v>
      </c>
      <c r="G82" s="61" t="s">
        <v>31</v>
      </c>
      <c r="H82" s="61" t="s">
        <v>21</v>
      </c>
      <c r="I82" s="61" t="s">
        <v>29</v>
      </c>
      <c r="J82" s="61" t="s">
        <v>21</v>
      </c>
      <c r="K82" s="61" t="s">
        <v>31</v>
      </c>
      <c r="L82" s="61" t="s">
        <v>21</v>
      </c>
      <c r="M82" s="61" t="s">
        <v>38</v>
      </c>
      <c r="N82" s="61" t="s">
        <v>21</v>
      </c>
      <c r="O82" s="61" t="s">
        <v>21</v>
      </c>
      <c r="P82" s="61" t="s">
        <v>29</v>
      </c>
      <c r="Q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3" spans="1:17" ht="17.100000000000001" customHeight="1" x14ac:dyDescent="0.25">
      <c r="A83" s="91" t="s">
        <v>190</v>
      </c>
      <c r="B83" s="61" t="s">
        <v>226</v>
      </c>
      <c r="C83" s="61">
        <v>13357</v>
      </c>
      <c r="D83" s="61" t="s">
        <v>21</v>
      </c>
      <c r="E83" s="61" t="s">
        <v>21</v>
      </c>
      <c r="F83" s="61" t="s">
        <v>21</v>
      </c>
      <c r="G83" s="61" t="s">
        <v>31</v>
      </c>
      <c r="H83" s="61" t="s">
        <v>21</v>
      </c>
      <c r="I83" s="61" t="s">
        <v>29</v>
      </c>
      <c r="J83" s="61" t="s">
        <v>21</v>
      </c>
      <c r="K83" s="61" t="s">
        <v>31</v>
      </c>
      <c r="L83" s="61" t="s">
        <v>21</v>
      </c>
      <c r="M83" s="61" t="s">
        <v>38</v>
      </c>
      <c r="N83" s="61" t="s">
        <v>21</v>
      </c>
      <c r="O83" s="61" t="s">
        <v>21</v>
      </c>
      <c r="P83" s="61" t="s">
        <v>29</v>
      </c>
      <c r="Q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4" spans="1:17" ht="17.100000000000001" customHeight="1" x14ac:dyDescent="0.25">
      <c r="A84" s="91" t="s">
        <v>191</v>
      </c>
      <c r="B84" s="61" t="s">
        <v>226</v>
      </c>
      <c r="C84" s="61">
        <v>13357</v>
      </c>
      <c r="D84" s="61" t="s">
        <v>21</v>
      </c>
      <c r="E84" s="61" t="s">
        <v>21</v>
      </c>
      <c r="F84" s="61" t="s">
        <v>21</v>
      </c>
      <c r="G84" s="61" t="s">
        <v>31</v>
      </c>
      <c r="H84" s="61" t="s">
        <v>21</v>
      </c>
      <c r="I84" s="61" t="s">
        <v>29</v>
      </c>
      <c r="J84" s="61" t="s">
        <v>21</v>
      </c>
      <c r="K84" s="61" t="s">
        <v>31</v>
      </c>
      <c r="L84" s="61" t="s">
        <v>21</v>
      </c>
      <c r="M84" s="61" t="s">
        <v>39</v>
      </c>
      <c r="N84" s="61" t="s">
        <v>21</v>
      </c>
      <c r="O84" s="61" t="s">
        <v>21</v>
      </c>
      <c r="P84" s="61" t="s">
        <v>29</v>
      </c>
      <c r="Q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5" spans="1:17" ht="17.100000000000001" customHeight="1" x14ac:dyDescent="0.25">
      <c r="A85" s="91" t="s">
        <v>192</v>
      </c>
      <c r="B85" s="61" t="s">
        <v>226</v>
      </c>
      <c r="C85" s="61">
        <v>13357</v>
      </c>
      <c r="D85" s="61" t="s">
        <v>21</v>
      </c>
      <c r="E85" s="61" t="s">
        <v>21</v>
      </c>
      <c r="F85" s="61" t="s">
        <v>21</v>
      </c>
      <c r="G85" s="61" t="s">
        <v>31</v>
      </c>
      <c r="H85" s="61" t="s">
        <v>21</v>
      </c>
      <c r="I85" s="61" t="s">
        <v>29</v>
      </c>
      <c r="J85" s="61" t="s">
        <v>21</v>
      </c>
      <c r="K85" s="61" t="s">
        <v>31</v>
      </c>
      <c r="L85" s="61" t="s">
        <v>21</v>
      </c>
      <c r="M85" s="61" t="s">
        <v>38</v>
      </c>
      <c r="N85" s="61" t="s">
        <v>21</v>
      </c>
      <c r="O85" s="61" t="s">
        <v>21</v>
      </c>
      <c r="P85" s="61" t="s">
        <v>29</v>
      </c>
      <c r="Q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6" spans="1:17" ht="17.100000000000001" customHeight="1" x14ac:dyDescent="0.25">
      <c r="A86" s="91" t="s">
        <v>193</v>
      </c>
      <c r="B86" s="61" t="s">
        <v>226</v>
      </c>
      <c r="C86" s="61">
        <v>13357</v>
      </c>
      <c r="D86" s="61" t="s">
        <v>21</v>
      </c>
      <c r="E86" s="61" t="s">
        <v>21</v>
      </c>
      <c r="F86" s="61" t="s">
        <v>21</v>
      </c>
      <c r="G86" s="61" t="s">
        <v>31</v>
      </c>
      <c r="H86" s="61" t="s">
        <v>21</v>
      </c>
      <c r="I86" s="61" t="s">
        <v>29</v>
      </c>
      <c r="J86" s="61" t="s">
        <v>21</v>
      </c>
      <c r="K86" s="61" t="s">
        <v>31</v>
      </c>
      <c r="L86" s="61" t="s">
        <v>21</v>
      </c>
      <c r="M86" s="61" t="s">
        <v>38</v>
      </c>
      <c r="N86" s="61" t="s">
        <v>21</v>
      </c>
      <c r="O86" s="61" t="s">
        <v>21</v>
      </c>
      <c r="P86" s="61" t="s">
        <v>29</v>
      </c>
      <c r="Q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7" spans="1:17" ht="17.100000000000001" customHeight="1" x14ac:dyDescent="0.25">
      <c r="A87" s="91" t="s">
        <v>194</v>
      </c>
      <c r="B87" s="61" t="s">
        <v>226</v>
      </c>
      <c r="C87" s="61">
        <v>13357</v>
      </c>
      <c r="D87" s="61" t="s">
        <v>21</v>
      </c>
      <c r="E87" s="61" t="s">
        <v>21</v>
      </c>
      <c r="F87" s="61" t="s">
        <v>21</v>
      </c>
      <c r="G87" s="61" t="s">
        <v>31</v>
      </c>
      <c r="H87" s="61" t="s">
        <v>21</v>
      </c>
      <c r="I87" s="61" t="s">
        <v>29</v>
      </c>
      <c r="J87" s="61" t="s">
        <v>21</v>
      </c>
      <c r="K87" s="61" t="s">
        <v>31</v>
      </c>
      <c r="L87" s="61" t="s">
        <v>21</v>
      </c>
      <c r="M87" s="61" t="s">
        <v>38</v>
      </c>
      <c r="N87" s="61" t="s">
        <v>21</v>
      </c>
      <c r="O87" s="61" t="s">
        <v>21</v>
      </c>
      <c r="P87" s="61" t="s">
        <v>29</v>
      </c>
      <c r="Q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8" spans="1:17" ht="17.100000000000001" customHeight="1" x14ac:dyDescent="0.25">
      <c r="A88" s="91" t="s">
        <v>195</v>
      </c>
      <c r="B88" s="61" t="s">
        <v>226</v>
      </c>
      <c r="C88" s="61">
        <v>13357</v>
      </c>
      <c r="D88" s="61" t="s">
        <v>21</v>
      </c>
      <c r="E88" s="61" t="s">
        <v>21</v>
      </c>
      <c r="F88" s="61" t="s">
        <v>21</v>
      </c>
      <c r="G88" s="61" t="s">
        <v>31</v>
      </c>
      <c r="H88" s="61" t="s">
        <v>21</v>
      </c>
      <c r="I88" s="61" t="s">
        <v>29</v>
      </c>
      <c r="J88" s="61" t="s">
        <v>21</v>
      </c>
      <c r="K88" s="61" t="s">
        <v>31</v>
      </c>
      <c r="L88" s="61" t="s">
        <v>21</v>
      </c>
      <c r="M88" s="61" t="s">
        <v>38</v>
      </c>
      <c r="N88" s="61" t="s">
        <v>21</v>
      </c>
      <c r="O88" s="61" t="s">
        <v>21</v>
      </c>
      <c r="P88" s="61" t="s">
        <v>29</v>
      </c>
      <c r="Q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89" spans="1:17" ht="17.100000000000001" customHeight="1" x14ac:dyDescent="0.25">
      <c r="A89" s="91" t="s">
        <v>196</v>
      </c>
      <c r="B89" s="61" t="s">
        <v>226</v>
      </c>
      <c r="C89" s="61">
        <v>13357</v>
      </c>
      <c r="D89" s="61" t="s">
        <v>21</v>
      </c>
      <c r="E89" s="61" t="s">
        <v>21</v>
      </c>
      <c r="F89" s="61" t="s">
        <v>21</v>
      </c>
      <c r="G89" s="61" t="s">
        <v>31</v>
      </c>
      <c r="H89" s="61" t="s">
        <v>21</v>
      </c>
      <c r="I89" s="61" t="s">
        <v>29</v>
      </c>
      <c r="J89" s="61" t="s">
        <v>21</v>
      </c>
      <c r="K89" s="61" t="s">
        <v>31</v>
      </c>
      <c r="L89" s="61" t="s">
        <v>21</v>
      </c>
      <c r="M89" s="61" t="s">
        <v>38</v>
      </c>
      <c r="N89" s="61" t="s">
        <v>21</v>
      </c>
      <c r="O89" s="61" t="s">
        <v>21</v>
      </c>
      <c r="P89" s="61" t="s">
        <v>29</v>
      </c>
      <c r="Q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0" spans="1:17" ht="17.100000000000001" customHeight="1" x14ac:dyDescent="0.25">
      <c r="A90" s="91" t="s">
        <v>197</v>
      </c>
      <c r="B90" s="61" t="s">
        <v>226</v>
      </c>
      <c r="C90" s="61">
        <v>13357</v>
      </c>
      <c r="D90" s="61" t="s">
        <v>21</v>
      </c>
      <c r="E90" s="61" t="s">
        <v>21</v>
      </c>
      <c r="F90" s="61" t="s">
        <v>21</v>
      </c>
      <c r="G90" s="61" t="s">
        <v>31</v>
      </c>
      <c r="H90" s="61" t="s">
        <v>21</v>
      </c>
      <c r="I90" s="61" t="s">
        <v>29</v>
      </c>
      <c r="J90" s="61" t="s">
        <v>21</v>
      </c>
      <c r="K90" s="61" t="s">
        <v>31</v>
      </c>
      <c r="L90" s="61" t="s">
        <v>21</v>
      </c>
      <c r="M90" s="61" t="s">
        <v>38</v>
      </c>
      <c r="N90" s="61" t="s">
        <v>21</v>
      </c>
      <c r="O90" s="61" t="s">
        <v>21</v>
      </c>
      <c r="P90" s="61" t="s">
        <v>29</v>
      </c>
      <c r="Q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1" spans="1:17" ht="17.100000000000001" customHeight="1" x14ac:dyDescent="0.25">
      <c r="A91" s="91" t="s">
        <v>198</v>
      </c>
      <c r="B91" s="61" t="s">
        <v>226</v>
      </c>
      <c r="C91" s="61">
        <v>13357</v>
      </c>
      <c r="D91" s="61" t="s">
        <v>21</v>
      </c>
      <c r="E91" s="61" t="s">
        <v>21</v>
      </c>
      <c r="F91" s="61" t="s">
        <v>21</v>
      </c>
      <c r="G91" s="61" t="s">
        <v>31</v>
      </c>
      <c r="H91" s="61" t="s">
        <v>21</v>
      </c>
      <c r="I91" s="61" t="s">
        <v>29</v>
      </c>
      <c r="J91" s="61" t="s">
        <v>21</v>
      </c>
      <c r="K91" s="61" t="s">
        <v>31</v>
      </c>
      <c r="L91" s="61" t="s">
        <v>21</v>
      </c>
      <c r="M91" s="61" t="s">
        <v>38</v>
      </c>
      <c r="N91" s="61" t="s">
        <v>21</v>
      </c>
      <c r="O91" s="61" t="s">
        <v>21</v>
      </c>
      <c r="P91" s="61" t="s">
        <v>29</v>
      </c>
      <c r="Q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2" spans="1:17" ht="17.100000000000001" customHeight="1" x14ac:dyDescent="0.25">
      <c r="A92" s="91" t="s">
        <v>199</v>
      </c>
      <c r="B92" s="61" t="s">
        <v>226</v>
      </c>
      <c r="C92" s="61">
        <v>13357</v>
      </c>
      <c r="D92" s="61" t="s">
        <v>21</v>
      </c>
      <c r="E92" s="61" t="s">
        <v>21</v>
      </c>
      <c r="F92" s="61" t="s">
        <v>21</v>
      </c>
      <c r="G92" s="61" t="s">
        <v>31</v>
      </c>
      <c r="H92" s="61" t="s">
        <v>21</v>
      </c>
      <c r="I92" s="61" t="s">
        <v>29</v>
      </c>
      <c r="J92" s="61" t="s">
        <v>21</v>
      </c>
      <c r="K92" s="61" t="s">
        <v>31</v>
      </c>
      <c r="L92" s="61" t="s">
        <v>21</v>
      </c>
      <c r="M92" s="61" t="s">
        <v>38</v>
      </c>
      <c r="N92" s="61" t="s">
        <v>21</v>
      </c>
      <c r="O92" s="61" t="s">
        <v>21</v>
      </c>
      <c r="P92" s="61" t="s">
        <v>29</v>
      </c>
      <c r="Q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3" spans="1:17" ht="17.100000000000001" customHeight="1" x14ac:dyDescent="0.25">
      <c r="A93" s="91" t="s">
        <v>200</v>
      </c>
      <c r="B93" s="61" t="s">
        <v>226</v>
      </c>
      <c r="C93" s="61">
        <v>13357</v>
      </c>
      <c r="D93" s="61" t="s">
        <v>21</v>
      </c>
      <c r="E93" s="61" t="s">
        <v>21</v>
      </c>
      <c r="F93" s="61" t="s">
        <v>21</v>
      </c>
      <c r="G93" s="61" t="s">
        <v>31</v>
      </c>
      <c r="H93" s="61" t="s">
        <v>21</v>
      </c>
      <c r="I93" s="61" t="s">
        <v>29</v>
      </c>
      <c r="J93" s="61" t="s">
        <v>21</v>
      </c>
      <c r="K93" s="61" t="s">
        <v>31</v>
      </c>
      <c r="L93" s="61" t="s">
        <v>21</v>
      </c>
      <c r="M93" s="61" t="s">
        <v>38</v>
      </c>
      <c r="N93" s="61" t="s">
        <v>21</v>
      </c>
      <c r="O93" s="61" t="s">
        <v>21</v>
      </c>
      <c r="P93" s="61" t="s">
        <v>29</v>
      </c>
      <c r="Q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4" spans="1:17" ht="17.100000000000001" customHeight="1" x14ac:dyDescent="0.25">
      <c r="A94" s="91" t="s">
        <v>201</v>
      </c>
      <c r="B94" s="61" t="s">
        <v>226</v>
      </c>
      <c r="C94" s="61">
        <v>13357</v>
      </c>
      <c r="D94" s="61" t="s">
        <v>21</v>
      </c>
      <c r="E94" s="61" t="s">
        <v>21</v>
      </c>
      <c r="F94" s="61" t="s">
        <v>21</v>
      </c>
      <c r="G94" s="61" t="s">
        <v>31</v>
      </c>
      <c r="H94" s="61" t="s">
        <v>21</v>
      </c>
      <c r="I94" s="61" t="s">
        <v>29</v>
      </c>
      <c r="J94" s="61" t="s">
        <v>21</v>
      </c>
      <c r="K94" s="61" t="s">
        <v>31</v>
      </c>
      <c r="L94" s="61" t="s">
        <v>21</v>
      </c>
      <c r="M94" s="61" t="s">
        <v>39</v>
      </c>
      <c r="N94" s="61" t="s">
        <v>21</v>
      </c>
      <c r="O94" s="61" t="s">
        <v>21</v>
      </c>
      <c r="P94" s="61" t="s">
        <v>29</v>
      </c>
      <c r="Q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5" spans="1:17" ht="17.100000000000001" customHeight="1" x14ac:dyDescent="0.25">
      <c r="A95" s="91" t="s">
        <v>202</v>
      </c>
      <c r="B95" s="61" t="s">
        <v>226</v>
      </c>
      <c r="C95" s="61">
        <v>13357</v>
      </c>
      <c r="D95" s="61" t="s">
        <v>21</v>
      </c>
      <c r="E95" s="61" t="s">
        <v>21</v>
      </c>
      <c r="F95" s="61" t="s">
        <v>21</v>
      </c>
      <c r="G95" s="61" t="s">
        <v>31</v>
      </c>
      <c r="H95" s="61" t="s">
        <v>21</v>
      </c>
      <c r="I95" s="61" t="s">
        <v>29</v>
      </c>
      <c r="J95" s="61" t="s">
        <v>21</v>
      </c>
      <c r="K95" s="61" t="s">
        <v>31</v>
      </c>
      <c r="L95" s="61" t="s">
        <v>21</v>
      </c>
      <c r="M95" s="61" t="s">
        <v>39</v>
      </c>
      <c r="N95" s="61" t="s">
        <v>21</v>
      </c>
      <c r="O95" s="61" t="s">
        <v>21</v>
      </c>
      <c r="P95" s="61" t="s">
        <v>29</v>
      </c>
      <c r="Q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6" spans="1:17" ht="17.100000000000001" customHeight="1" x14ac:dyDescent="0.25">
      <c r="A96" s="91" t="s">
        <v>203</v>
      </c>
      <c r="B96" s="61" t="s">
        <v>226</v>
      </c>
      <c r="C96" s="61">
        <v>13357</v>
      </c>
      <c r="D96" s="61" t="s">
        <v>21</v>
      </c>
      <c r="E96" s="61" t="s">
        <v>21</v>
      </c>
      <c r="F96" s="61" t="s">
        <v>21</v>
      </c>
      <c r="G96" s="61" t="s">
        <v>31</v>
      </c>
      <c r="H96" s="61" t="s">
        <v>21</v>
      </c>
      <c r="I96" s="61" t="s">
        <v>29</v>
      </c>
      <c r="J96" s="61" t="s">
        <v>21</v>
      </c>
      <c r="K96" s="61" t="s">
        <v>31</v>
      </c>
      <c r="L96" s="61" t="s">
        <v>21</v>
      </c>
      <c r="M96" s="61" t="s">
        <v>38</v>
      </c>
      <c r="N96" s="61" t="s">
        <v>21</v>
      </c>
      <c r="O96" s="61" t="s">
        <v>21</v>
      </c>
      <c r="P96" s="61" t="s">
        <v>29</v>
      </c>
      <c r="Q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7" spans="1:17" ht="17.100000000000001" customHeight="1" x14ac:dyDescent="0.25">
      <c r="A97" s="91" t="s">
        <v>204</v>
      </c>
      <c r="B97" s="61" t="s">
        <v>226</v>
      </c>
      <c r="C97" s="61">
        <v>13357</v>
      </c>
      <c r="D97" s="61" t="s">
        <v>21</v>
      </c>
      <c r="E97" s="61" t="s">
        <v>21</v>
      </c>
      <c r="F97" s="61" t="s">
        <v>21</v>
      </c>
      <c r="G97" s="61" t="s">
        <v>31</v>
      </c>
      <c r="H97" s="61" t="s">
        <v>21</v>
      </c>
      <c r="I97" s="61" t="s">
        <v>29</v>
      </c>
      <c r="J97" s="61" t="s">
        <v>21</v>
      </c>
      <c r="K97" s="61" t="s">
        <v>31</v>
      </c>
      <c r="L97" s="61" t="s">
        <v>21</v>
      </c>
      <c r="M97" s="61" t="s">
        <v>38</v>
      </c>
      <c r="N97" s="61" t="s">
        <v>21</v>
      </c>
      <c r="O97" s="61" t="s">
        <v>21</v>
      </c>
      <c r="P97" s="61" t="s">
        <v>29</v>
      </c>
      <c r="Q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8" spans="1:17" ht="17.100000000000001" customHeight="1" x14ac:dyDescent="0.25">
      <c r="A98" s="91" t="s">
        <v>205</v>
      </c>
      <c r="B98" s="61" t="s">
        <v>226</v>
      </c>
      <c r="C98" s="61">
        <v>13357</v>
      </c>
      <c r="D98" s="61" t="s">
        <v>21</v>
      </c>
      <c r="E98" s="61" t="s">
        <v>21</v>
      </c>
      <c r="F98" s="61" t="s">
        <v>21</v>
      </c>
      <c r="G98" s="61" t="s">
        <v>31</v>
      </c>
      <c r="H98" s="61" t="s">
        <v>21</v>
      </c>
      <c r="I98" s="61" t="s">
        <v>29</v>
      </c>
      <c r="J98" s="61" t="s">
        <v>21</v>
      </c>
      <c r="K98" s="61" t="s">
        <v>31</v>
      </c>
      <c r="L98" s="61" t="s">
        <v>21</v>
      </c>
      <c r="M98" s="61" t="s">
        <v>38</v>
      </c>
      <c r="N98" s="61" t="s">
        <v>21</v>
      </c>
      <c r="O98" s="61" t="s">
        <v>21</v>
      </c>
      <c r="P98" s="61" t="s">
        <v>29</v>
      </c>
      <c r="Q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99" spans="1:17" ht="17.100000000000001" customHeight="1" x14ac:dyDescent="0.25">
      <c r="A99" s="91" t="s">
        <v>206</v>
      </c>
      <c r="B99" s="61" t="s">
        <v>226</v>
      </c>
      <c r="C99" s="61">
        <v>13357</v>
      </c>
      <c r="D99" s="61" t="s">
        <v>21</v>
      </c>
      <c r="E99" s="61" t="s">
        <v>21</v>
      </c>
      <c r="F99" s="61" t="s">
        <v>21</v>
      </c>
      <c r="G99" s="61" t="s">
        <v>31</v>
      </c>
      <c r="H99" s="61" t="s">
        <v>21</v>
      </c>
      <c r="I99" s="61" t="s">
        <v>29</v>
      </c>
      <c r="J99" s="61" t="s">
        <v>21</v>
      </c>
      <c r="K99" s="61" t="s">
        <v>31</v>
      </c>
      <c r="L99" s="61" t="s">
        <v>21</v>
      </c>
      <c r="M99" s="61" t="s">
        <v>38</v>
      </c>
      <c r="N99" s="61" t="s">
        <v>21</v>
      </c>
      <c r="O99" s="61" t="s">
        <v>21</v>
      </c>
      <c r="P99" s="61" t="s">
        <v>29</v>
      </c>
      <c r="Q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0" spans="1:17" ht="17.100000000000001" customHeight="1" x14ac:dyDescent="0.25">
      <c r="A100" s="91" t="s">
        <v>207</v>
      </c>
      <c r="B100" s="61" t="s">
        <v>226</v>
      </c>
      <c r="C100" s="61">
        <v>13357</v>
      </c>
      <c r="D100" s="61" t="s">
        <v>21</v>
      </c>
      <c r="E100" s="61" t="s">
        <v>21</v>
      </c>
      <c r="F100" s="61" t="s">
        <v>21</v>
      </c>
      <c r="G100" s="61" t="s">
        <v>31</v>
      </c>
      <c r="H100" s="61" t="s">
        <v>21</v>
      </c>
      <c r="I100" s="61" t="s">
        <v>29</v>
      </c>
      <c r="J100" s="61" t="s">
        <v>21</v>
      </c>
      <c r="K100" s="61" t="s">
        <v>31</v>
      </c>
      <c r="L100" s="61" t="s">
        <v>21</v>
      </c>
      <c r="M100" s="61" t="s">
        <v>38</v>
      </c>
      <c r="N100" s="61" t="s">
        <v>21</v>
      </c>
      <c r="O100" s="61" t="s">
        <v>21</v>
      </c>
      <c r="P100" s="61" t="s">
        <v>29</v>
      </c>
      <c r="Q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1" spans="1:17" ht="17.100000000000001" customHeight="1" x14ac:dyDescent="0.25">
      <c r="A101" s="91" t="s">
        <v>208</v>
      </c>
      <c r="B101" s="61" t="s">
        <v>226</v>
      </c>
      <c r="C101" s="61">
        <v>13357</v>
      </c>
      <c r="D101" s="61" t="s">
        <v>21</v>
      </c>
      <c r="E101" s="61" t="s">
        <v>21</v>
      </c>
      <c r="F101" s="61" t="s">
        <v>21</v>
      </c>
      <c r="G101" s="61" t="s">
        <v>31</v>
      </c>
      <c r="H101" s="61" t="s">
        <v>21</v>
      </c>
      <c r="I101" s="61" t="s">
        <v>29</v>
      </c>
      <c r="J101" s="61" t="s">
        <v>21</v>
      </c>
      <c r="K101" s="61" t="s">
        <v>31</v>
      </c>
      <c r="L101" s="61" t="s">
        <v>21</v>
      </c>
      <c r="M101" s="61" t="s">
        <v>38</v>
      </c>
      <c r="N101" s="61" t="s">
        <v>21</v>
      </c>
      <c r="O101" s="61" t="s">
        <v>21</v>
      </c>
      <c r="P101" s="61" t="s">
        <v>29</v>
      </c>
      <c r="Q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2" spans="1:17" ht="17.100000000000001" customHeight="1" x14ac:dyDescent="0.25">
      <c r="A102" s="91" t="s">
        <v>209</v>
      </c>
      <c r="B102" s="61" t="s">
        <v>226</v>
      </c>
      <c r="C102" s="61">
        <v>13357</v>
      </c>
      <c r="D102" s="61" t="s">
        <v>21</v>
      </c>
      <c r="E102" s="61" t="s">
        <v>21</v>
      </c>
      <c r="F102" s="61" t="s">
        <v>21</v>
      </c>
      <c r="G102" s="61" t="s">
        <v>31</v>
      </c>
      <c r="H102" s="61" t="s">
        <v>21</v>
      </c>
      <c r="I102" s="61" t="s">
        <v>29</v>
      </c>
      <c r="J102" s="61" t="s">
        <v>21</v>
      </c>
      <c r="K102" s="61" t="s">
        <v>31</v>
      </c>
      <c r="L102" s="61" t="s">
        <v>21</v>
      </c>
      <c r="M102" s="61" t="s">
        <v>38</v>
      </c>
      <c r="N102" s="61" t="s">
        <v>21</v>
      </c>
      <c r="O102" s="61" t="s">
        <v>21</v>
      </c>
      <c r="P102" s="61" t="s">
        <v>29</v>
      </c>
      <c r="Q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3" spans="1:17" ht="17.100000000000001" customHeight="1" x14ac:dyDescent="0.25">
      <c r="A103" s="91" t="s">
        <v>210</v>
      </c>
      <c r="B103" s="61" t="s">
        <v>226</v>
      </c>
      <c r="C103" s="61">
        <v>13357</v>
      </c>
      <c r="D103" s="61" t="s">
        <v>21</v>
      </c>
      <c r="E103" s="61" t="s">
        <v>21</v>
      </c>
      <c r="F103" s="61" t="s">
        <v>21</v>
      </c>
      <c r="G103" s="61" t="s">
        <v>31</v>
      </c>
      <c r="H103" s="61" t="s">
        <v>21</v>
      </c>
      <c r="I103" s="61" t="s">
        <v>29</v>
      </c>
      <c r="J103" s="61" t="s">
        <v>21</v>
      </c>
      <c r="K103" s="61" t="s">
        <v>31</v>
      </c>
      <c r="L103" s="61" t="s">
        <v>21</v>
      </c>
      <c r="M103" s="61" t="s">
        <v>38</v>
      </c>
      <c r="N103" s="61" t="s">
        <v>21</v>
      </c>
      <c r="O103" s="61" t="s">
        <v>21</v>
      </c>
      <c r="P103" s="61" t="s">
        <v>29</v>
      </c>
      <c r="Q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4" spans="1:17" ht="17.100000000000001" customHeight="1" x14ac:dyDescent="0.25">
      <c r="A104" s="91" t="s">
        <v>211</v>
      </c>
      <c r="B104" s="61" t="s">
        <v>226</v>
      </c>
      <c r="C104" s="61">
        <v>13357</v>
      </c>
      <c r="D104" s="61" t="s">
        <v>21</v>
      </c>
      <c r="E104" s="61" t="s">
        <v>21</v>
      </c>
      <c r="F104" s="61" t="s">
        <v>21</v>
      </c>
      <c r="G104" s="61" t="s">
        <v>31</v>
      </c>
      <c r="H104" s="61" t="s">
        <v>21</v>
      </c>
      <c r="I104" s="61" t="s">
        <v>29</v>
      </c>
      <c r="J104" s="61" t="s">
        <v>21</v>
      </c>
      <c r="K104" s="61" t="s">
        <v>31</v>
      </c>
      <c r="L104" s="61" t="s">
        <v>21</v>
      </c>
      <c r="M104" s="61" t="s">
        <v>38</v>
      </c>
      <c r="N104" s="61" t="s">
        <v>21</v>
      </c>
      <c r="O104" s="61" t="s">
        <v>21</v>
      </c>
      <c r="P104" s="61" t="s">
        <v>29</v>
      </c>
      <c r="Q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5" spans="1:17" ht="17.100000000000001" customHeight="1" x14ac:dyDescent="0.25">
      <c r="A105" s="91" t="s">
        <v>212</v>
      </c>
      <c r="B105" s="61" t="s">
        <v>226</v>
      </c>
      <c r="C105" s="61">
        <v>13357</v>
      </c>
      <c r="D105" s="61" t="s">
        <v>21</v>
      </c>
      <c r="E105" s="61" t="s">
        <v>21</v>
      </c>
      <c r="F105" s="61" t="s">
        <v>21</v>
      </c>
      <c r="G105" s="61" t="s">
        <v>31</v>
      </c>
      <c r="H105" s="61" t="s">
        <v>21</v>
      </c>
      <c r="I105" s="61" t="s">
        <v>29</v>
      </c>
      <c r="J105" s="61" t="s">
        <v>21</v>
      </c>
      <c r="K105" s="61" t="s">
        <v>31</v>
      </c>
      <c r="L105" s="61" t="s">
        <v>21</v>
      </c>
      <c r="M105" s="61" t="s">
        <v>38</v>
      </c>
      <c r="N105" s="61" t="s">
        <v>21</v>
      </c>
      <c r="O105" s="61" t="s">
        <v>21</v>
      </c>
      <c r="P105" s="61" t="s">
        <v>29</v>
      </c>
      <c r="Q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6" spans="1:17" ht="17.100000000000001" customHeight="1" x14ac:dyDescent="0.25">
      <c r="A106" s="91" t="s">
        <v>213</v>
      </c>
      <c r="B106" s="61" t="s">
        <v>226</v>
      </c>
      <c r="C106" s="61">
        <v>13357</v>
      </c>
      <c r="D106" s="61" t="s">
        <v>21</v>
      </c>
      <c r="E106" s="61" t="s">
        <v>21</v>
      </c>
      <c r="F106" s="61" t="s">
        <v>21</v>
      </c>
      <c r="G106" s="61" t="s">
        <v>31</v>
      </c>
      <c r="H106" s="61" t="s">
        <v>21</v>
      </c>
      <c r="I106" s="61" t="s">
        <v>29</v>
      </c>
      <c r="J106" s="61" t="s">
        <v>21</v>
      </c>
      <c r="K106" s="61" t="s">
        <v>31</v>
      </c>
      <c r="L106" s="61" t="s">
        <v>21</v>
      </c>
      <c r="M106" s="61" t="s">
        <v>38</v>
      </c>
      <c r="N106" s="61" t="s">
        <v>21</v>
      </c>
      <c r="O106" s="61" t="s">
        <v>21</v>
      </c>
      <c r="P106" s="61" t="s">
        <v>29</v>
      </c>
      <c r="Q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7" spans="1:17" ht="17.100000000000001" customHeight="1" x14ac:dyDescent="0.25">
      <c r="A107" s="91" t="s">
        <v>214</v>
      </c>
      <c r="B107" s="61" t="s">
        <v>226</v>
      </c>
      <c r="C107" s="61">
        <v>13357</v>
      </c>
      <c r="D107" s="61" t="s">
        <v>21</v>
      </c>
      <c r="E107" s="61" t="s">
        <v>21</v>
      </c>
      <c r="F107" s="61" t="s">
        <v>21</v>
      </c>
      <c r="G107" s="61" t="s">
        <v>31</v>
      </c>
      <c r="H107" s="61" t="s">
        <v>21</v>
      </c>
      <c r="I107" s="61" t="s">
        <v>29</v>
      </c>
      <c r="J107" s="61" t="s">
        <v>21</v>
      </c>
      <c r="K107" s="61" t="s">
        <v>31</v>
      </c>
      <c r="L107" s="61" t="s">
        <v>21</v>
      </c>
      <c r="M107" s="61" t="s">
        <v>38</v>
      </c>
      <c r="N107" s="61" t="s">
        <v>21</v>
      </c>
      <c r="O107" s="61" t="s">
        <v>21</v>
      </c>
      <c r="P107" s="61" t="s">
        <v>29</v>
      </c>
      <c r="Q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8" spans="1:17" ht="17.100000000000001" customHeight="1" x14ac:dyDescent="0.25">
      <c r="A108" s="91" t="s">
        <v>215</v>
      </c>
      <c r="B108" s="61" t="s">
        <v>226</v>
      </c>
      <c r="C108" s="61">
        <v>13357</v>
      </c>
      <c r="D108" s="61" t="s">
        <v>21</v>
      </c>
      <c r="E108" s="61" t="s">
        <v>21</v>
      </c>
      <c r="F108" s="61" t="s">
        <v>21</v>
      </c>
      <c r="G108" s="61" t="s">
        <v>31</v>
      </c>
      <c r="H108" s="61" t="s">
        <v>21</v>
      </c>
      <c r="I108" s="61" t="s">
        <v>29</v>
      </c>
      <c r="J108" s="61" t="s">
        <v>21</v>
      </c>
      <c r="K108" s="61" t="s">
        <v>31</v>
      </c>
      <c r="L108" s="61" t="s">
        <v>21</v>
      </c>
      <c r="M108" s="61" t="s">
        <v>38</v>
      </c>
      <c r="N108" s="61" t="s">
        <v>21</v>
      </c>
      <c r="O108" s="61" t="s">
        <v>21</v>
      </c>
      <c r="P108" s="61" t="s">
        <v>29</v>
      </c>
      <c r="Q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09" spans="1:17" ht="17.100000000000001" customHeight="1" x14ac:dyDescent="0.25">
      <c r="A109" s="91" t="s">
        <v>216</v>
      </c>
      <c r="B109" s="61" t="s">
        <v>226</v>
      </c>
      <c r="C109" s="61">
        <v>13357</v>
      </c>
      <c r="D109" s="61" t="s">
        <v>21</v>
      </c>
      <c r="E109" s="61" t="s">
        <v>21</v>
      </c>
      <c r="F109" s="61" t="s">
        <v>21</v>
      </c>
      <c r="G109" s="61" t="s">
        <v>31</v>
      </c>
      <c r="H109" s="61" t="s">
        <v>21</v>
      </c>
      <c r="I109" s="61" t="s">
        <v>29</v>
      </c>
      <c r="J109" s="61" t="s">
        <v>21</v>
      </c>
      <c r="K109" s="61" t="s">
        <v>31</v>
      </c>
      <c r="L109" s="61" t="s">
        <v>21</v>
      </c>
      <c r="M109" s="61" t="s">
        <v>38</v>
      </c>
      <c r="N109" s="61" t="s">
        <v>21</v>
      </c>
      <c r="O109" s="61" t="s">
        <v>21</v>
      </c>
      <c r="P109" s="61" t="s">
        <v>29</v>
      </c>
      <c r="Q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0" spans="1:17" ht="17.100000000000001" customHeight="1" x14ac:dyDescent="0.25">
      <c r="A110" s="91" t="s">
        <v>217</v>
      </c>
      <c r="B110" s="61" t="s">
        <v>226</v>
      </c>
      <c r="C110" s="61">
        <v>13357</v>
      </c>
      <c r="D110" s="61" t="s">
        <v>21</v>
      </c>
      <c r="E110" s="61" t="s">
        <v>21</v>
      </c>
      <c r="F110" s="61" t="s">
        <v>21</v>
      </c>
      <c r="G110" s="61" t="s">
        <v>31</v>
      </c>
      <c r="H110" s="61" t="s">
        <v>21</v>
      </c>
      <c r="I110" s="61" t="s">
        <v>29</v>
      </c>
      <c r="J110" s="61" t="s">
        <v>21</v>
      </c>
      <c r="K110" s="61" t="s">
        <v>31</v>
      </c>
      <c r="L110" s="61" t="s">
        <v>21</v>
      </c>
      <c r="M110" s="61" t="s">
        <v>38</v>
      </c>
      <c r="N110" s="61" t="s">
        <v>21</v>
      </c>
      <c r="O110" s="61" t="s">
        <v>21</v>
      </c>
      <c r="P110" s="61" t="s">
        <v>29</v>
      </c>
      <c r="Q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1" spans="1:17" ht="17.100000000000001" customHeight="1" x14ac:dyDescent="0.25">
      <c r="A111" s="91" t="s">
        <v>218</v>
      </c>
      <c r="B111" s="61" t="s">
        <v>226</v>
      </c>
      <c r="C111" s="61">
        <v>13357</v>
      </c>
      <c r="D111" s="61" t="s">
        <v>21</v>
      </c>
      <c r="E111" s="61" t="s">
        <v>21</v>
      </c>
      <c r="F111" s="61" t="s">
        <v>21</v>
      </c>
      <c r="G111" s="61" t="s">
        <v>31</v>
      </c>
      <c r="H111" s="61" t="s">
        <v>21</v>
      </c>
      <c r="I111" s="61" t="s">
        <v>29</v>
      </c>
      <c r="J111" s="61" t="s">
        <v>21</v>
      </c>
      <c r="K111" s="61" t="s">
        <v>31</v>
      </c>
      <c r="L111" s="61" t="s">
        <v>21</v>
      </c>
      <c r="M111" s="61" t="s">
        <v>38</v>
      </c>
      <c r="N111" s="61" t="s">
        <v>21</v>
      </c>
      <c r="O111" s="61" t="s">
        <v>21</v>
      </c>
      <c r="P111" s="61" t="s">
        <v>29</v>
      </c>
      <c r="Q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2" spans="1:17" ht="17.100000000000001" customHeight="1" x14ac:dyDescent="0.25">
      <c r="A112" s="91" t="s">
        <v>219</v>
      </c>
      <c r="B112" s="61" t="s">
        <v>226</v>
      </c>
      <c r="C112" s="61">
        <v>13357</v>
      </c>
      <c r="D112" s="61" t="s">
        <v>21</v>
      </c>
      <c r="E112" s="61" t="s">
        <v>21</v>
      </c>
      <c r="F112" s="61" t="s">
        <v>21</v>
      </c>
      <c r="G112" s="61" t="s">
        <v>31</v>
      </c>
      <c r="H112" s="61" t="s">
        <v>21</v>
      </c>
      <c r="I112" s="61" t="s">
        <v>29</v>
      </c>
      <c r="J112" s="61" t="s">
        <v>21</v>
      </c>
      <c r="K112" s="61" t="s">
        <v>31</v>
      </c>
      <c r="L112" s="61" t="s">
        <v>21</v>
      </c>
      <c r="M112" s="61" t="s">
        <v>38</v>
      </c>
      <c r="N112" s="61" t="s">
        <v>21</v>
      </c>
      <c r="O112" s="61" t="s">
        <v>21</v>
      </c>
      <c r="P112" s="61" t="s">
        <v>29</v>
      </c>
      <c r="Q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3" spans="1:17" ht="17.100000000000001" customHeight="1" x14ac:dyDescent="0.25">
      <c r="A113" s="91" t="s">
        <v>220</v>
      </c>
      <c r="B113" s="61" t="s">
        <v>226</v>
      </c>
      <c r="C113" s="61">
        <v>13357</v>
      </c>
      <c r="D113" s="61" t="s">
        <v>21</v>
      </c>
      <c r="E113" s="61" t="s">
        <v>21</v>
      </c>
      <c r="F113" s="61" t="s">
        <v>21</v>
      </c>
      <c r="G113" s="61" t="s">
        <v>31</v>
      </c>
      <c r="H113" s="61" t="s">
        <v>21</v>
      </c>
      <c r="I113" s="61" t="s">
        <v>29</v>
      </c>
      <c r="J113" s="61" t="s">
        <v>21</v>
      </c>
      <c r="K113" s="61" t="s">
        <v>31</v>
      </c>
      <c r="L113" s="61" t="s">
        <v>21</v>
      </c>
      <c r="M113" s="61" t="s">
        <v>38</v>
      </c>
      <c r="N113" s="61" t="s">
        <v>21</v>
      </c>
      <c r="O113" s="61" t="s">
        <v>21</v>
      </c>
      <c r="P113" s="61" t="s">
        <v>29</v>
      </c>
      <c r="Q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4" spans="1:17" ht="17.100000000000001" customHeight="1" x14ac:dyDescent="0.25">
      <c r="A114" s="91" t="s">
        <v>221</v>
      </c>
      <c r="B114" s="61" t="s">
        <v>226</v>
      </c>
      <c r="C114" s="61">
        <v>13357</v>
      </c>
      <c r="D114" s="61" t="s">
        <v>21</v>
      </c>
      <c r="E114" s="61" t="s">
        <v>21</v>
      </c>
      <c r="F114" s="61" t="s">
        <v>21</v>
      </c>
      <c r="G114" s="61" t="s">
        <v>31</v>
      </c>
      <c r="H114" s="61" t="s">
        <v>21</v>
      </c>
      <c r="I114" s="61" t="s">
        <v>29</v>
      </c>
      <c r="J114" s="61" t="s">
        <v>21</v>
      </c>
      <c r="K114" s="61" t="s">
        <v>31</v>
      </c>
      <c r="L114" s="61" t="s">
        <v>21</v>
      </c>
      <c r="M114" s="61" t="s">
        <v>38</v>
      </c>
      <c r="N114" s="61" t="s">
        <v>21</v>
      </c>
      <c r="O114" s="61" t="s">
        <v>21</v>
      </c>
      <c r="P114" s="61" t="s">
        <v>29</v>
      </c>
      <c r="Q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5" spans="1:17" ht="17.100000000000001" customHeight="1" x14ac:dyDescent="0.25">
      <c r="A115" s="91" t="s">
        <v>222</v>
      </c>
      <c r="B115" s="61" t="s">
        <v>226</v>
      </c>
      <c r="C115" s="61">
        <v>13357</v>
      </c>
      <c r="D115" s="61" t="s">
        <v>21</v>
      </c>
      <c r="E115" s="61" t="s">
        <v>21</v>
      </c>
      <c r="F115" s="61" t="s">
        <v>21</v>
      </c>
      <c r="G115" s="61" t="s">
        <v>31</v>
      </c>
      <c r="H115" s="61" t="s">
        <v>21</v>
      </c>
      <c r="I115" s="61" t="s">
        <v>29</v>
      </c>
      <c r="J115" s="61" t="s">
        <v>21</v>
      </c>
      <c r="K115" s="61" t="s">
        <v>31</v>
      </c>
      <c r="L115" s="61" t="s">
        <v>21</v>
      </c>
      <c r="M115" s="61" t="s">
        <v>38</v>
      </c>
      <c r="N115" s="61" t="s">
        <v>21</v>
      </c>
      <c r="O115" s="61" t="s">
        <v>21</v>
      </c>
      <c r="P115" s="61" t="s">
        <v>29</v>
      </c>
      <c r="Q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6" spans="1:17" ht="17.100000000000001" customHeight="1" x14ac:dyDescent="0.25">
      <c r="A116" s="91" t="s">
        <v>223</v>
      </c>
      <c r="B116" s="61" t="s">
        <v>226</v>
      </c>
      <c r="C116" s="61">
        <v>13357</v>
      </c>
      <c r="D116" s="61" t="s">
        <v>21</v>
      </c>
      <c r="E116" s="61" t="s">
        <v>21</v>
      </c>
      <c r="F116" s="61" t="s">
        <v>21</v>
      </c>
      <c r="G116" s="61" t="s">
        <v>31</v>
      </c>
      <c r="H116" s="61" t="s">
        <v>21</v>
      </c>
      <c r="I116" s="61" t="s">
        <v>29</v>
      </c>
      <c r="J116" s="61" t="s">
        <v>21</v>
      </c>
      <c r="K116" s="61" t="s">
        <v>31</v>
      </c>
      <c r="L116" s="61" t="s">
        <v>21</v>
      </c>
      <c r="M116" s="61" t="s">
        <v>38</v>
      </c>
      <c r="N116" s="61" t="s">
        <v>21</v>
      </c>
      <c r="O116" s="61" t="s">
        <v>21</v>
      </c>
      <c r="P116" s="61" t="s">
        <v>29</v>
      </c>
      <c r="Q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7" spans="1:17" ht="17.100000000000001" customHeight="1" x14ac:dyDescent="0.25">
      <c r="A117" s="91" t="s">
        <v>224</v>
      </c>
      <c r="B117" s="61" t="s">
        <v>226</v>
      </c>
      <c r="C117" s="61">
        <v>13357</v>
      </c>
      <c r="D117" s="61" t="s">
        <v>21</v>
      </c>
      <c r="E117" s="61" t="s">
        <v>21</v>
      </c>
      <c r="F117" s="61" t="s">
        <v>21</v>
      </c>
      <c r="G117" s="61" t="s">
        <v>31</v>
      </c>
      <c r="H117" s="61" t="s">
        <v>21</v>
      </c>
      <c r="I117" s="61" t="s">
        <v>29</v>
      </c>
      <c r="J117" s="61" t="s">
        <v>21</v>
      </c>
      <c r="K117" s="61" t="s">
        <v>31</v>
      </c>
      <c r="L117" s="61" t="s">
        <v>21</v>
      </c>
      <c r="M117" s="61" t="s">
        <v>39</v>
      </c>
      <c r="N117" s="61" t="s">
        <v>21</v>
      </c>
      <c r="O117" s="61" t="s">
        <v>21</v>
      </c>
      <c r="P117" s="61" t="s">
        <v>29</v>
      </c>
      <c r="Q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8" spans="1:17" ht="17.100000000000001" customHeight="1" x14ac:dyDescent="0.25">
      <c r="A118" s="91" t="s">
        <v>225</v>
      </c>
      <c r="B118" s="61" t="s">
        <v>226</v>
      </c>
      <c r="C118" s="61">
        <v>13357</v>
      </c>
      <c r="D118" s="61" t="s">
        <v>21</v>
      </c>
      <c r="E118" s="61" t="s">
        <v>21</v>
      </c>
      <c r="F118" s="61" t="s">
        <v>21</v>
      </c>
      <c r="G118" s="61" t="s">
        <v>31</v>
      </c>
      <c r="H118" s="61" t="s">
        <v>21</v>
      </c>
      <c r="I118" s="61" t="s">
        <v>29</v>
      </c>
      <c r="J118" s="61" t="s">
        <v>21</v>
      </c>
      <c r="K118" s="61" t="s">
        <v>31</v>
      </c>
      <c r="L118" s="61" t="s">
        <v>21</v>
      </c>
      <c r="M118" s="61" t="s">
        <v>40</v>
      </c>
      <c r="N118" s="61" t="s">
        <v>21</v>
      </c>
      <c r="O118" s="61" t="s">
        <v>21</v>
      </c>
      <c r="P118" s="61" t="s">
        <v>29</v>
      </c>
      <c r="Q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>Unknown</v>
      </c>
    </row>
    <row r="119" spans="1:17" ht="17.100000000000001" customHeight="1" x14ac:dyDescent="0.25">
      <c r="Q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" spans="1:17" ht="17.100000000000001" customHeight="1" x14ac:dyDescent="0.25">
      <c r="Q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" spans="1:17" ht="17.100000000000001" customHeight="1" x14ac:dyDescent="0.25">
      <c r="Q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" spans="1:17" ht="17.100000000000001" customHeight="1" x14ac:dyDescent="0.25">
      <c r="Q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" spans="1:17" ht="17.100000000000001" customHeight="1" x14ac:dyDescent="0.25">
      <c r="Q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" spans="1:17" ht="17.100000000000001" customHeight="1" x14ac:dyDescent="0.25">
      <c r="Q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" spans="1:17" ht="17.100000000000001" customHeight="1" x14ac:dyDescent="0.25">
      <c r="Q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" spans="1:17" ht="17.100000000000001" customHeight="1" x14ac:dyDescent="0.25">
      <c r="Q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" spans="1:17" ht="17.100000000000001" customHeight="1" x14ac:dyDescent="0.25">
      <c r="Q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" spans="1:17" ht="17.100000000000001" customHeight="1" x14ac:dyDescent="0.25">
      <c r="Q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" spans="17:17" ht="17.100000000000001" customHeight="1" x14ac:dyDescent="0.25">
      <c r="Q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" spans="17:17" ht="17.100000000000001" customHeight="1" x14ac:dyDescent="0.25">
      <c r="Q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" spans="17:17" ht="17.100000000000001" customHeight="1" x14ac:dyDescent="0.25">
      <c r="Q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" spans="17:17" ht="17.100000000000001" customHeight="1" x14ac:dyDescent="0.25">
      <c r="Q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" spans="17:17" ht="17.100000000000001" customHeight="1" x14ac:dyDescent="0.25">
      <c r="Q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" spans="17:17" ht="17.100000000000001" customHeight="1" x14ac:dyDescent="0.25">
      <c r="Q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" spans="17:17" ht="17.100000000000001" customHeight="1" x14ac:dyDescent="0.25">
      <c r="Q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" spans="17:17" ht="17.100000000000001" customHeight="1" x14ac:dyDescent="0.25">
      <c r="Q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" spans="17:17" ht="17.100000000000001" customHeight="1" x14ac:dyDescent="0.25">
      <c r="Q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" spans="17:17" ht="17.100000000000001" customHeight="1" x14ac:dyDescent="0.25">
      <c r="Q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" spans="17:17" ht="17.100000000000001" customHeight="1" x14ac:dyDescent="0.25">
      <c r="Q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" spans="17:17" ht="17.100000000000001" customHeight="1" x14ac:dyDescent="0.25">
      <c r="Q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" spans="17:17" ht="17.100000000000001" customHeight="1" x14ac:dyDescent="0.25">
      <c r="Q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" spans="17:17" ht="17.100000000000001" customHeight="1" x14ac:dyDescent="0.25">
      <c r="Q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" spans="17:17" ht="17.100000000000001" customHeight="1" x14ac:dyDescent="0.25">
      <c r="Q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" spans="17:17" ht="17.100000000000001" customHeight="1" x14ac:dyDescent="0.25">
      <c r="Q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" spans="17:17" ht="17.100000000000001" customHeight="1" x14ac:dyDescent="0.25">
      <c r="Q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" spans="17:17" ht="17.100000000000001" customHeight="1" x14ac:dyDescent="0.25">
      <c r="Q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" spans="17:17" ht="17.100000000000001" customHeight="1" x14ac:dyDescent="0.25">
      <c r="Q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" spans="17:17" ht="17.100000000000001" customHeight="1" x14ac:dyDescent="0.25">
      <c r="Q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" spans="17:17" ht="17.100000000000001" customHeight="1" x14ac:dyDescent="0.25">
      <c r="Q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" spans="17:17" ht="17.100000000000001" customHeight="1" x14ac:dyDescent="0.25">
      <c r="Q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" spans="17:17" ht="17.100000000000001" customHeight="1" x14ac:dyDescent="0.25">
      <c r="Q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" spans="17:17" ht="17.100000000000001" customHeight="1" x14ac:dyDescent="0.25">
      <c r="Q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" spans="17:17" ht="17.100000000000001" customHeight="1" x14ac:dyDescent="0.25">
      <c r="Q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" spans="17:17" ht="17.100000000000001" customHeight="1" x14ac:dyDescent="0.25">
      <c r="Q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" spans="17:17" ht="17.100000000000001" customHeight="1" x14ac:dyDescent="0.25">
      <c r="Q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" spans="17:17" ht="17.100000000000001" customHeight="1" x14ac:dyDescent="0.25">
      <c r="Q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" spans="17:17" ht="17.100000000000001" customHeight="1" x14ac:dyDescent="0.25">
      <c r="Q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" spans="17:17" ht="17.100000000000001" customHeight="1" x14ac:dyDescent="0.25">
      <c r="Q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" spans="17:17" ht="17.100000000000001" customHeight="1" x14ac:dyDescent="0.25">
      <c r="Q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" spans="17:17" ht="17.100000000000001" customHeight="1" x14ac:dyDescent="0.25">
      <c r="Q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" spans="17:17" ht="17.100000000000001" customHeight="1" x14ac:dyDescent="0.25">
      <c r="Q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" spans="17:17" ht="17.100000000000001" customHeight="1" x14ac:dyDescent="0.25">
      <c r="Q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" spans="17:17" ht="17.100000000000001" customHeight="1" x14ac:dyDescent="0.25">
      <c r="Q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" spans="17:17" ht="17.100000000000001" customHeight="1" x14ac:dyDescent="0.25">
      <c r="Q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" spans="17:17" ht="17.100000000000001" customHeight="1" x14ac:dyDescent="0.25">
      <c r="Q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" spans="17:17" ht="17.100000000000001" customHeight="1" x14ac:dyDescent="0.25">
      <c r="Q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" spans="17:17" ht="17.100000000000001" customHeight="1" x14ac:dyDescent="0.25">
      <c r="Q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" spans="17:17" ht="17.100000000000001" customHeight="1" x14ac:dyDescent="0.25">
      <c r="Q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" spans="17:17" ht="17.100000000000001" customHeight="1" x14ac:dyDescent="0.25">
      <c r="Q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" spans="17:17" ht="17.100000000000001" customHeight="1" x14ac:dyDescent="0.25">
      <c r="Q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" spans="17:17" ht="17.100000000000001" customHeight="1" x14ac:dyDescent="0.25">
      <c r="Q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" spans="17:17" ht="17.100000000000001" customHeight="1" x14ac:dyDescent="0.25">
      <c r="Q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" spans="17:17" ht="17.100000000000001" customHeight="1" x14ac:dyDescent="0.25">
      <c r="Q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" spans="17:17" ht="17.100000000000001" customHeight="1" x14ac:dyDescent="0.25">
      <c r="Q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" spans="17:17" ht="17.100000000000001" customHeight="1" x14ac:dyDescent="0.25">
      <c r="Q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" spans="17:17" ht="17.100000000000001" customHeight="1" x14ac:dyDescent="0.25">
      <c r="Q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" spans="17:17" ht="17.100000000000001" customHeight="1" x14ac:dyDescent="0.25">
      <c r="Q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" spans="17:17" ht="17.100000000000001" customHeight="1" x14ac:dyDescent="0.25">
      <c r="Q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" spans="17:17" ht="17.100000000000001" customHeight="1" x14ac:dyDescent="0.25">
      <c r="Q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" spans="17:17" ht="17.100000000000001" customHeight="1" x14ac:dyDescent="0.25">
      <c r="Q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" spans="17:17" ht="17.100000000000001" customHeight="1" x14ac:dyDescent="0.25">
      <c r="Q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" spans="17:17" ht="17.100000000000001" customHeight="1" x14ac:dyDescent="0.25">
      <c r="Q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" spans="17:17" ht="17.100000000000001" customHeight="1" x14ac:dyDescent="0.25">
      <c r="Q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" spans="17:17" ht="17.100000000000001" customHeight="1" x14ac:dyDescent="0.25">
      <c r="Q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" spans="17:17" ht="17.100000000000001" customHeight="1" x14ac:dyDescent="0.25">
      <c r="Q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" spans="17:17" ht="17.100000000000001" customHeight="1" x14ac:dyDescent="0.25">
      <c r="Q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" spans="17:17" ht="17.100000000000001" customHeight="1" x14ac:dyDescent="0.25">
      <c r="Q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" spans="17:17" ht="17.100000000000001" customHeight="1" x14ac:dyDescent="0.25">
      <c r="Q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" spans="17:17" ht="17.100000000000001" customHeight="1" x14ac:dyDescent="0.25">
      <c r="Q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" spans="17:17" ht="17.100000000000001" customHeight="1" x14ac:dyDescent="0.25">
      <c r="Q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" spans="17:17" ht="17.100000000000001" customHeight="1" x14ac:dyDescent="0.25">
      <c r="Q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" spans="17:17" ht="17.100000000000001" customHeight="1" x14ac:dyDescent="0.25">
      <c r="Q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" spans="17:17" ht="17.100000000000001" customHeight="1" x14ac:dyDescent="0.25">
      <c r="Q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" spans="17:17" ht="17.100000000000001" customHeight="1" x14ac:dyDescent="0.25">
      <c r="Q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" spans="17:17" ht="17.100000000000001" customHeight="1" x14ac:dyDescent="0.25">
      <c r="Q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" spans="17:17" ht="17.100000000000001" customHeight="1" x14ac:dyDescent="0.25">
      <c r="Q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" spans="17:17" ht="17.100000000000001" customHeight="1" x14ac:dyDescent="0.25">
      <c r="Q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" spans="17:17" ht="17.100000000000001" customHeight="1" x14ac:dyDescent="0.25">
      <c r="Q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" spans="17:17" ht="17.100000000000001" customHeight="1" x14ac:dyDescent="0.25">
      <c r="Q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" spans="17:17" ht="17.100000000000001" customHeight="1" x14ac:dyDescent="0.25">
      <c r="Q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" spans="17:17" ht="17.100000000000001" customHeight="1" x14ac:dyDescent="0.25">
      <c r="Q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" spans="17:17" ht="17.100000000000001" customHeight="1" x14ac:dyDescent="0.25">
      <c r="Q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" spans="17:17" ht="17.100000000000001" customHeight="1" x14ac:dyDescent="0.25">
      <c r="Q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" spans="17:17" ht="17.100000000000001" customHeight="1" x14ac:dyDescent="0.25">
      <c r="Q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" spans="17:17" ht="17.100000000000001" customHeight="1" x14ac:dyDescent="0.25">
      <c r="Q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" spans="17:17" ht="17.100000000000001" customHeight="1" x14ac:dyDescent="0.25">
      <c r="Q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" spans="17:17" ht="17.100000000000001" customHeight="1" x14ac:dyDescent="0.25">
      <c r="Q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" spans="17:17" ht="17.100000000000001" customHeight="1" x14ac:dyDescent="0.25">
      <c r="Q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" spans="17:17" ht="17.100000000000001" customHeight="1" x14ac:dyDescent="0.25">
      <c r="Q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" spans="17:17" ht="17.100000000000001" customHeight="1" x14ac:dyDescent="0.25">
      <c r="Q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" spans="17:17" ht="17.100000000000001" customHeight="1" x14ac:dyDescent="0.25">
      <c r="Q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" spans="17:17" ht="17.100000000000001" customHeight="1" x14ac:dyDescent="0.25">
      <c r="Q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" spans="17:17" ht="17.100000000000001" customHeight="1" x14ac:dyDescent="0.25">
      <c r="Q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" spans="17:17" ht="17.100000000000001" customHeight="1" x14ac:dyDescent="0.25">
      <c r="Q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" spans="17:17" ht="17.100000000000001" customHeight="1" x14ac:dyDescent="0.25">
      <c r="Q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" spans="17:17" ht="17.100000000000001" customHeight="1" x14ac:dyDescent="0.25">
      <c r="Q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" spans="17:17" ht="17.100000000000001" customHeight="1" x14ac:dyDescent="0.25">
      <c r="Q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" spans="17:17" ht="17.100000000000001" customHeight="1" x14ac:dyDescent="0.25">
      <c r="Q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" spans="17:17" ht="17.100000000000001" customHeight="1" x14ac:dyDescent="0.25">
      <c r="Q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" spans="17:17" ht="17.100000000000001" customHeight="1" x14ac:dyDescent="0.25">
      <c r="Q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" spans="17:17" ht="17.100000000000001" customHeight="1" x14ac:dyDescent="0.25">
      <c r="Q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" spans="17:17" ht="17.100000000000001" customHeight="1" x14ac:dyDescent="0.25">
      <c r="Q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" spans="17:17" ht="17.100000000000001" customHeight="1" x14ac:dyDescent="0.25">
      <c r="Q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" spans="17:17" ht="17.100000000000001" customHeight="1" x14ac:dyDescent="0.25">
      <c r="Q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" spans="17:17" ht="17.100000000000001" customHeight="1" x14ac:dyDescent="0.25">
      <c r="Q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" spans="17:17" ht="17.100000000000001" customHeight="1" x14ac:dyDescent="0.25">
      <c r="Q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" spans="17:17" ht="17.100000000000001" customHeight="1" x14ac:dyDescent="0.25">
      <c r="Q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" spans="17:17" ht="17.100000000000001" customHeight="1" x14ac:dyDescent="0.25">
      <c r="Q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" spans="17:17" ht="17.100000000000001" customHeight="1" x14ac:dyDescent="0.25">
      <c r="Q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" spans="17:17" ht="17.100000000000001" customHeight="1" x14ac:dyDescent="0.25">
      <c r="Q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" spans="17:17" ht="17.100000000000001" customHeight="1" x14ac:dyDescent="0.25">
      <c r="Q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" spans="17:17" ht="17.100000000000001" customHeight="1" x14ac:dyDescent="0.25">
      <c r="Q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" spans="17:17" ht="17.100000000000001" customHeight="1" x14ac:dyDescent="0.25">
      <c r="Q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" spans="17:17" ht="17.100000000000001" customHeight="1" x14ac:dyDescent="0.25">
      <c r="Q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" spans="17:17" ht="17.100000000000001" customHeight="1" x14ac:dyDescent="0.25">
      <c r="Q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" spans="17:17" ht="17.100000000000001" customHeight="1" x14ac:dyDescent="0.25">
      <c r="Q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" spans="17:17" ht="17.100000000000001" customHeight="1" x14ac:dyDescent="0.25">
      <c r="Q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" spans="17:17" ht="17.100000000000001" customHeight="1" x14ac:dyDescent="0.25">
      <c r="Q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" spans="17:17" ht="17.100000000000001" customHeight="1" x14ac:dyDescent="0.25">
      <c r="Q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" spans="17:17" ht="17.100000000000001" customHeight="1" x14ac:dyDescent="0.25">
      <c r="Q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" spans="17:17" ht="17.100000000000001" customHeight="1" x14ac:dyDescent="0.25">
      <c r="Q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" spans="17:17" ht="17.100000000000001" customHeight="1" x14ac:dyDescent="0.25">
      <c r="Q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" spans="17:17" ht="17.100000000000001" customHeight="1" x14ac:dyDescent="0.25">
      <c r="Q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" spans="17:17" ht="17.100000000000001" customHeight="1" x14ac:dyDescent="0.25">
      <c r="Q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" spans="17:17" ht="17.100000000000001" customHeight="1" x14ac:dyDescent="0.25">
      <c r="Q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" spans="17:17" ht="17.100000000000001" customHeight="1" x14ac:dyDescent="0.25">
      <c r="Q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" spans="17:17" ht="17.100000000000001" customHeight="1" x14ac:dyDescent="0.25">
      <c r="Q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" spans="17:17" ht="17.100000000000001" customHeight="1" x14ac:dyDescent="0.25">
      <c r="Q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" spans="17:17" ht="17.100000000000001" customHeight="1" x14ac:dyDescent="0.25">
      <c r="Q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" spans="17:17" ht="17.100000000000001" customHeight="1" x14ac:dyDescent="0.25">
      <c r="Q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" spans="17:17" ht="17.100000000000001" customHeight="1" x14ac:dyDescent="0.25">
      <c r="Q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" spans="17:17" ht="17.100000000000001" customHeight="1" x14ac:dyDescent="0.25">
      <c r="Q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" spans="17:17" ht="17.100000000000001" customHeight="1" x14ac:dyDescent="0.25">
      <c r="Q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" spans="17:17" ht="17.100000000000001" customHeight="1" x14ac:dyDescent="0.25">
      <c r="Q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" spans="17:17" ht="17.100000000000001" customHeight="1" x14ac:dyDescent="0.25">
      <c r="Q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" spans="17:17" ht="17.100000000000001" customHeight="1" x14ac:dyDescent="0.25">
      <c r="Q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" spans="17:17" ht="17.100000000000001" customHeight="1" x14ac:dyDescent="0.25">
      <c r="Q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" spans="17:17" ht="17.100000000000001" customHeight="1" x14ac:dyDescent="0.25">
      <c r="Q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" spans="17:17" ht="17.100000000000001" customHeight="1" x14ac:dyDescent="0.25">
      <c r="Q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" spans="17:17" ht="17.100000000000001" customHeight="1" x14ac:dyDescent="0.25">
      <c r="Q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" spans="17:17" ht="17.100000000000001" customHeight="1" x14ac:dyDescent="0.25">
      <c r="Q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" spans="17:17" ht="17.100000000000001" customHeight="1" x14ac:dyDescent="0.25">
      <c r="Q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" spans="17:17" ht="17.100000000000001" customHeight="1" x14ac:dyDescent="0.25">
      <c r="Q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" spans="17:17" ht="17.100000000000001" customHeight="1" x14ac:dyDescent="0.25">
      <c r="Q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" spans="17:17" ht="17.100000000000001" customHeight="1" x14ac:dyDescent="0.25">
      <c r="Q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" spans="17:17" ht="17.100000000000001" customHeight="1" x14ac:dyDescent="0.25">
      <c r="Q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" spans="17:17" ht="17.100000000000001" customHeight="1" x14ac:dyDescent="0.25">
      <c r="Q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" spans="17:17" ht="17.100000000000001" customHeight="1" x14ac:dyDescent="0.25">
      <c r="Q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" spans="17:17" ht="17.100000000000001" customHeight="1" x14ac:dyDescent="0.25">
      <c r="Q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" spans="17:17" ht="17.100000000000001" customHeight="1" x14ac:dyDescent="0.25">
      <c r="Q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" spans="17:17" ht="17.100000000000001" customHeight="1" x14ac:dyDescent="0.25">
      <c r="Q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" spans="17:17" ht="17.100000000000001" customHeight="1" x14ac:dyDescent="0.25">
      <c r="Q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" spans="17:17" ht="17.100000000000001" customHeight="1" x14ac:dyDescent="0.25">
      <c r="Q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" spans="17:17" ht="17.100000000000001" customHeight="1" x14ac:dyDescent="0.25">
      <c r="Q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" spans="17:17" ht="17.100000000000001" customHeight="1" x14ac:dyDescent="0.25">
      <c r="Q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" spans="17:17" ht="17.100000000000001" customHeight="1" x14ac:dyDescent="0.25">
      <c r="Q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" spans="17:17" ht="17.100000000000001" customHeight="1" x14ac:dyDescent="0.25">
      <c r="Q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" spans="17:17" ht="17.100000000000001" customHeight="1" x14ac:dyDescent="0.25">
      <c r="Q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" spans="17:17" ht="17.100000000000001" customHeight="1" x14ac:dyDescent="0.25">
      <c r="Q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" spans="17:17" ht="17.100000000000001" customHeight="1" x14ac:dyDescent="0.25">
      <c r="Q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" spans="17:17" ht="17.100000000000001" customHeight="1" x14ac:dyDescent="0.25">
      <c r="Q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" spans="17:17" ht="17.100000000000001" customHeight="1" x14ac:dyDescent="0.25">
      <c r="Q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" spans="17:17" ht="17.100000000000001" customHeight="1" x14ac:dyDescent="0.25">
      <c r="Q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" spans="17:17" ht="17.100000000000001" customHeight="1" x14ac:dyDescent="0.25">
      <c r="Q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" spans="17:17" ht="17.100000000000001" customHeight="1" x14ac:dyDescent="0.25">
      <c r="Q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" spans="17:17" ht="17.100000000000001" customHeight="1" x14ac:dyDescent="0.25">
      <c r="Q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" spans="17:17" ht="17.100000000000001" customHeight="1" x14ac:dyDescent="0.25">
      <c r="Q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" spans="17:17" ht="17.100000000000001" customHeight="1" x14ac:dyDescent="0.25">
      <c r="Q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" spans="17:17" ht="17.100000000000001" customHeight="1" x14ac:dyDescent="0.25">
      <c r="Q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" spans="17:17" ht="17.100000000000001" customHeight="1" x14ac:dyDescent="0.25">
      <c r="Q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" spans="17:17" ht="17.100000000000001" customHeight="1" x14ac:dyDescent="0.25">
      <c r="Q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" spans="17:17" ht="17.100000000000001" customHeight="1" x14ac:dyDescent="0.25">
      <c r="Q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" spans="17:17" ht="17.100000000000001" customHeight="1" x14ac:dyDescent="0.25">
      <c r="Q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" spans="17:17" ht="17.100000000000001" customHeight="1" x14ac:dyDescent="0.25">
      <c r="Q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" spans="17:17" ht="17.100000000000001" customHeight="1" x14ac:dyDescent="0.25">
      <c r="Q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" spans="17:17" ht="17.100000000000001" customHeight="1" x14ac:dyDescent="0.25">
      <c r="Q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" spans="17:17" ht="17.100000000000001" customHeight="1" x14ac:dyDescent="0.25">
      <c r="Q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" spans="17:17" ht="17.100000000000001" customHeight="1" x14ac:dyDescent="0.25">
      <c r="Q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" spans="17:17" ht="17.100000000000001" customHeight="1" x14ac:dyDescent="0.25">
      <c r="Q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" spans="17:17" ht="17.100000000000001" customHeight="1" x14ac:dyDescent="0.25">
      <c r="Q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" spans="17:17" ht="17.100000000000001" customHeight="1" x14ac:dyDescent="0.25">
      <c r="Q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" spans="17:17" ht="17.100000000000001" customHeight="1" x14ac:dyDescent="0.25">
      <c r="Q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" spans="17:17" ht="17.100000000000001" customHeight="1" x14ac:dyDescent="0.25">
      <c r="Q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" spans="17:17" ht="17.100000000000001" customHeight="1" x14ac:dyDescent="0.25">
      <c r="Q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" spans="17:17" ht="17.100000000000001" customHeight="1" x14ac:dyDescent="0.25">
      <c r="Q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" spans="17:17" ht="17.100000000000001" customHeight="1" x14ac:dyDescent="0.25">
      <c r="Q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" spans="17:17" ht="17.100000000000001" customHeight="1" x14ac:dyDescent="0.25">
      <c r="Q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" spans="17:17" ht="17.100000000000001" customHeight="1" x14ac:dyDescent="0.25">
      <c r="Q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" spans="17:17" ht="17.100000000000001" customHeight="1" x14ac:dyDescent="0.25">
      <c r="Q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" spans="17:17" ht="17.100000000000001" customHeight="1" x14ac:dyDescent="0.25">
      <c r="Q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" spans="17:17" ht="17.100000000000001" customHeight="1" x14ac:dyDescent="0.25">
      <c r="Q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" spans="17:17" ht="17.100000000000001" customHeight="1" x14ac:dyDescent="0.25">
      <c r="Q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" spans="17:17" ht="17.100000000000001" customHeight="1" x14ac:dyDescent="0.25">
      <c r="Q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" spans="17:17" ht="17.100000000000001" customHeight="1" x14ac:dyDescent="0.25">
      <c r="Q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" spans="17:17" ht="17.100000000000001" customHeight="1" x14ac:dyDescent="0.25">
      <c r="Q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" spans="17:17" ht="17.100000000000001" customHeight="1" x14ac:dyDescent="0.25">
      <c r="Q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" spans="17:17" ht="17.100000000000001" customHeight="1" x14ac:dyDescent="0.25">
      <c r="Q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" spans="17:17" ht="17.100000000000001" customHeight="1" x14ac:dyDescent="0.25">
      <c r="Q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" spans="17:17" ht="17.100000000000001" customHeight="1" x14ac:dyDescent="0.25">
      <c r="Q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" spans="17:17" ht="17.100000000000001" customHeight="1" x14ac:dyDescent="0.25">
      <c r="Q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" spans="17:17" ht="17.100000000000001" customHeight="1" x14ac:dyDescent="0.25">
      <c r="Q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" spans="17:17" ht="17.100000000000001" customHeight="1" x14ac:dyDescent="0.25">
      <c r="Q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" spans="17:17" ht="17.100000000000001" customHeight="1" x14ac:dyDescent="0.25">
      <c r="Q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" spans="17:17" ht="17.100000000000001" customHeight="1" x14ac:dyDescent="0.25">
      <c r="Q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" spans="17:17" ht="17.100000000000001" customHeight="1" x14ac:dyDescent="0.25">
      <c r="Q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" spans="17:17" ht="17.100000000000001" customHeight="1" x14ac:dyDescent="0.25">
      <c r="Q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" spans="17:17" ht="17.100000000000001" customHeight="1" x14ac:dyDescent="0.25">
      <c r="Q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" spans="17:17" ht="17.100000000000001" customHeight="1" x14ac:dyDescent="0.25">
      <c r="Q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" spans="17:17" ht="17.100000000000001" customHeight="1" x14ac:dyDescent="0.25">
      <c r="Q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" spans="17:17" ht="17.100000000000001" customHeight="1" x14ac:dyDescent="0.25">
      <c r="Q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" spans="17:17" ht="17.100000000000001" customHeight="1" x14ac:dyDescent="0.25">
      <c r="Q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" spans="17:17" ht="17.100000000000001" customHeight="1" x14ac:dyDescent="0.25">
      <c r="Q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" spans="17:17" ht="17.100000000000001" customHeight="1" x14ac:dyDescent="0.25">
      <c r="Q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" spans="17:17" ht="17.100000000000001" customHeight="1" x14ac:dyDescent="0.25">
      <c r="Q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" spans="17:17" ht="17.100000000000001" customHeight="1" x14ac:dyDescent="0.25">
      <c r="Q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" spans="17:17" ht="17.100000000000001" customHeight="1" x14ac:dyDescent="0.25">
      <c r="Q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" spans="17:17" ht="17.100000000000001" customHeight="1" x14ac:dyDescent="0.25">
      <c r="Q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" spans="17:17" ht="17.100000000000001" customHeight="1" x14ac:dyDescent="0.25">
      <c r="Q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" spans="17:17" ht="17.100000000000001" customHeight="1" x14ac:dyDescent="0.25">
      <c r="Q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" spans="17:17" ht="17.100000000000001" customHeight="1" x14ac:dyDescent="0.25">
      <c r="Q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" spans="17:17" ht="17.100000000000001" customHeight="1" x14ac:dyDescent="0.25">
      <c r="Q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" spans="17:17" ht="17.100000000000001" customHeight="1" x14ac:dyDescent="0.25">
      <c r="Q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" spans="17:17" ht="17.100000000000001" customHeight="1" x14ac:dyDescent="0.25">
      <c r="Q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" spans="17:17" ht="17.100000000000001" customHeight="1" x14ac:dyDescent="0.25">
      <c r="Q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" spans="17:17" ht="17.100000000000001" customHeight="1" x14ac:dyDescent="0.25">
      <c r="Q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" spans="17:17" ht="17.100000000000001" customHeight="1" x14ac:dyDescent="0.25">
      <c r="Q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" spans="17:17" ht="17.100000000000001" customHeight="1" x14ac:dyDescent="0.25">
      <c r="Q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" spans="17:17" ht="17.100000000000001" customHeight="1" x14ac:dyDescent="0.25">
      <c r="Q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" spans="17:17" ht="17.100000000000001" customHeight="1" x14ac:dyDescent="0.25">
      <c r="Q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" spans="17:17" ht="17.100000000000001" customHeight="1" x14ac:dyDescent="0.25">
      <c r="Q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" spans="17:17" ht="17.100000000000001" customHeight="1" x14ac:dyDescent="0.25">
      <c r="Q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" spans="17:17" ht="17.100000000000001" customHeight="1" x14ac:dyDescent="0.25">
      <c r="Q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" spans="17:17" ht="17.100000000000001" customHeight="1" x14ac:dyDescent="0.25">
      <c r="Q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" spans="17:17" ht="17.100000000000001" customHeight="1" x14ac:dyDescent="0.25">
      <c r="Q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" spans="17:17" ht="17.100000000000001" customHeight="1" x14ac:dyDescent="0.25">
      <c r="Q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" spans="17:17" ht="17.100000000000001" customHeight="1" x14ac:dyDescent="0.25">
      <c r="Q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" spans="17:17" ht="17.100000000000001" customHeight="1" x14ac:dyDescent="0.25">
      <c r="Q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" spans="17:17" ht="17.100000000000001" customHeight="1" x14ac:dyDescent="0.25">
      <c r="Q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" spans="17:17" ht="17.100000000000001" customHeight="1" x14ac:dyDescent="0.25">
      <c r="Q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" spans="17:17" ht="17.100000000000001" customHeight="1" x14ac:dyDescent="0.25">
      <c r="Q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" spans="17:17" ht="17.100000000000001" customHeight="1" x14ac:dyDescent="0.25">
      <c r="Q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" spans="17:17" ht="17.100000000000001" customHeight="1" x14ac:dyDescent="0.25">
      <c r="Q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" spans="17:17" ht="17.100000000000001" customHeight="1" x14ac:dyDescent="0.25">
      <c r="Q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" spans="17:17" ht="17.100000000000001" customHeight="1" x14ac:dyDescent="0.25">
      <c r="Q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" spans="17:17" ht="17.100000000000001" customHeight="1" x14ac:dyDescent="0.25">
      <c r="Q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" spans="17:17" ht="17.100000000000001" customHeight="1" x14ac:dyDescent="0.25">
      <c r="Q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" spans="17:17" ht="17.100000000000001" customHeight="1" x14ac:dyDescent="0.25">
      <c r="Q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" spans="17:17" ht="17.100000000000001" customHeight="1" x14ac:dyDescent="0.25">
      <c r="Q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" spans="17:17" ht="17.100000000000001" customHeight="1" x14ac:dyDescent="0.25">
      <c r="Q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" spans="17:17" ht="17.100000000000001" customHeight="1" x14ac:dyDescent="0.25">
      <c r="Q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" spans="17:17" ht="17.100000000000001" customHeight="1" x14ac:dyDescent="0.25">
      <c r="Q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" spans="17:17" ht="17.100000000000001" customHeight="1" x14ac:dyDescent="0.25">
      <c r="Q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" spans="17:17" ht="17.100000000000001" customHeight="1" x14ac:dyDescent="0.25">
      <c r="Q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" spans="17:17" ht="17.100000000000001" customHeight="1" x14ac:dyDescent="0.25">
      <c r="Q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" spans="17:17" ht="17.100000000000001" customHeight="1" x14ac:dyDescent="0.25">
      <c r="Q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" spans="17:17" ht="17.100000000000001" customHeight="1" x14ac:dyDescent="0.25">
      <c r="Q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" spans="17:17" ht="17.100000000000001" customHeight="1" x14ac:dyDescent="0.25">
      <c r="Q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" spans="17:17" ht="17.100000000000001" customHeight="1" x14ac:dyDescent="0.25">
      <c r="Q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" spans="17:17" ht="17.100000000000001" customHeight="1" x14ac:dyDescent="0.25">
      <c r="Q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" spans="17:17" ht="17.100000000000001" customHeight="1" x14ac:dyDescent="0.25">
      <c r="Q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" spans="17:17" ht="17.100000000000001" customHeight="1" x14ac:dyDescent="0.25">
      <c r="Q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" spans="17:17" ht="17.100000000000001" customHeight="1" x14ac:dyDescent="0.25">
      <c r="Q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" spans="17:17" ht="17.100000000000001" customHeight="1" x14ac:dyDescent="0.25">
      <c r="Q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" spans="17:17" ht="17.100000000000001" customHeight="1" x14ac:dyDescent="0.25">
      <c r="Q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" spans="17:17" ht="17.100000000000001" customHeight="1" x14ac:dyDescent="0.25">
      <c r="Q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" spans="17:17" ht="17.100000000000001" customHeight="1" x14ac:dyDescent="0.25">
      <c r="Q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" spans="17:17" ht="17.100000000000001" customHeight="1" x14ac:dyDescent="0.25">
      <c r="Q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" spans="17:17" ht="17.100000000000001" customHeight="1" x14ac:dyDescent="0.25">
      <c r="Q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" spans="17:17" ht="17.100000000000001" customHeight="1" x14ac:dyDescent="0.25">
      <c r="Q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" spans="17:17" ht="17.100000000000001" customHeight="1" x14ac:dyDescent="0.25">
      <c r="Q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" spans="17:17" ht="17.100000000000001" customHeight="1" x14ac:dyDescent="0.25">
      <c r="Q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" spans="17:17" ht="17.100000000000001" customHeight="1" x14ac:dyDescent="0.25">
      <c r="Q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" spans="17:17" ht="17.100000000000001" customHeight="1" x14ac:dyDescent="0.25">
      <c r="Q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" spans="17:17" ht="17.100000000000001" customHeight="1" x14ac:dyDescent="0.25">
      <c r="Q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" spans="17:17" ht="17.100000000000001" customHeight="1" x14ac:dyDescent="0.25">
      <c r="Q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" spans="17:17" ht="17.100000000000001" customHeight="1" x14ac:dyDescent="0.25">
      <c r="Q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" spans="17:17" ht="17.100000000000001" customHeight="1" x14ac:dyDescent="0.25">
      <c r="Q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" spans="17:17" ht="17.100000000000001" customHeight="1" x14ac:dyDescent="0.25">
      <c r="Q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" spans="17:17" ht="17.100000000000001" customHeight="1" x14ac:dyDescent="0.25">
      <c r="Q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" spans="17:17" ht="17.100000000000001" customHeight="1" x14ac:dyDescent="0.25">
      <c r="Q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" spans="17:17" ht="17.100000000000001" customHeight="1" x14ac:dyDescent="0.25">
      <c r="Q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" spans="17:17" ht="17.100000000000001" customHeight="1" x14ac:dyDescent="0.25">
      <c r="Q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" spans="17:17" ht="17.100000000000001" customHeight="1" x14ac:dyDescent="0.25">
      <c r="Q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" spans="17:17" ht="17.100000000000001" customHeight="1" x14ac:dyDescent="0.25">
      <c r="Q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" spans="17:17" ht="17.100000000000001" customHeight="1" x14ac:dyDescent="0.25">
      <c r="Q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" spans="17:17" ht="17.100000000000001" customHeight="1" x14ac:dyDescent="0.25">
      <c r="Q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" spans="17:17" ht="17.100000000000001" customHeight="1" x14ac:dyDescent="0.25">
      <c r="Q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" spans="17:17" ht="17.100000000000001" customHeight="1" x14ac:dyDescent="0.25">
      <c r="Q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" spans="17:17" ht="17.100000000000001" customHeight="1" x14ac:dyDescent="0.25">
      <c r="Q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" spans="17:17" ht="17.100000000000001" customHeight="1" x14ac:dyDescent="0.25">
      <c r="Q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" spans="17:17" ht="17.100000000000001" customHeight="1" x14ac:dyDescent="0.25">
      <c r="Q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" spans="17:17" ht="17.100000000000001" customHeight="1" x14ac:dyDescent="0.25">
      <c r="Q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" spans="17:17" ht="17.100000000000001" customHeight="1" x14ac:dyDescent="0.25">
      <c r="Q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" spans="17:17" ht="17.100000000000001" customHeight="1" x14ac:dyDescent="0.25">
      <c r="Q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" spans="17:17" ht="17.100000000000001" customHeight="1" x14ac:dyDescent="0.25">
      <c r="Q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" spans="17:17" ht="17.100000000000001" customHeight="1" x14ac:dyDescent="0.25">
      <c r="Q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" spans="17:17" ht="17.100000000000001" customHeight="1" x14ac:dyDescent="0.25">
      <c r="Q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" spans="17:17" ht="17.100000000000001" customHeight="1" x14ac:dyDescent="0.25">
      <c r="Q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" spans="17:17" ht="17.100000000000001" customHeight="1" x14ac:dyDescent="0.25">
      <c r="Q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" spans="17:17" ht="17.100000000000001" customHeight="1" x14ac:dyDescent="0.25">
      <c r="Q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" spans="17:17" ht="17.100000000000001" customHeight="1" x14ac:dyDescent="0.25">
      <c r="Q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" spans="17:17" ht="17.100000000000001" customHeight="1" x14ac:dyDescent="0.25">
      <c r="Q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" spans="17:17" ht="17.100000000000001" customHeight="1" x14ac:dyDescent="0.25">
      <c r="Q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" spans="17:17" ht="17.100000000000001" customHeight="1" x14ac:dyDescent="0.25">
      <c r="Q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" spans="17:17" ht="17.100000000000001" customHeight="1" x14ac:dyDescent="0.25">
      <c r="Q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" spans="17:17" ht="17.100000000000001" customHeight="1" x14ac:dyDescent="0.25">
      <c r="Q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" spans="17:17" ht="17.100000000000001" customHeight="1" x14ac:dyDescent="0.25">
      <c r="Q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" spans="17:17" ht="17.100000000000001" customHeight="1" x14ac:dyDescent="0.25">
      <c r="Q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" spans="17:17" ht="17.100000000000001" customHeight="1" x14ac:dyDescent="0.25">
      <c r="Q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" spans="17:17" ht="17.100000000000001" customHeight="1" x14ac:dyDescent="0.25">
      <c r="Q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" spans="17:17" ht="17.100000000000001" customHeight="1" x14ac:dyDescent="0.25">
      <c r="Q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" spans="17:17" ht="17.100000000000001" customHeight="1" x14ac:dyDescent="0.25">
      <c r="Q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" spans="17:17" ht="17.100000000000001" customHeight="1" x14ac:dyDescent="0.25">
      <c r="Q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" spans="17:17" ht="17.100000000000001" customHeight="1" x14ac:dyDescent="0.25">
      <c r="Q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" spans="17:17" ht="17.100000000000001" customHeight="1" x14ac:dyDescent="0.25">
      <c r="Q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" spans="17:17" ht="17.100000000000001" customHeight="1" x14ac:dyDescent="0.25">
      <c r="Q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" spans="17:17" ht="17.100000000000001" customHeight="1" x14ac:dyDescent="0.25">
      <c r="Q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" spans="17:17" ht="17.100000000000001" customHeight="1" x14ac:dyDescent="0.25">
      <c r="Q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" spans="17:17" ht="17.100000000000001" customHeight="1" x14ac:dyDescent="0.25">
      <c r="Q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" spans="17:17" ht="17.100000000000001" customHeight="1" x14ac:dyDescent="0.25">
      <c r="Q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" spans="17:17" ht="17.100000000000001" customHeight="1" x14ac:dyDescent="0.25">
      <c r="Q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" spans="17:17" ht="17.100000000000001" customHeight="1" x14ac:dyDescent="0.25">
      <c r="Q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" spans="17:17" ht="17.100000000000001" customHeight="1" x14ac:dyDescent="0.25">
      <c r="Q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" spans="17:17" ht="17.100000000000001" customHeight="1" x14ac:dyDescent="0.25">
      <c r="Q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" spans="17:17" ht="17.100000000000001" customHeight="1" x14ac:dyDescent="0.25">
      <c r="Q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" spans="17:17" ht="17.100000000000001" customHeight="1" x14ac:dyDescent="0.25">
      <c r="Q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" spans="17:17" ht="17.100000000000001" customHeight="1" x14ac:dyDescent="0.25">
      <c r="Q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" spans="17:17" ht="17.100000000000001" customHeight="1" x14ac:dyDescent="0.25">
      <c r="Q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" spans="17:17" ht="17.100000000000001" customHeight="1" x14ac:dyDescent="0.25">
      <c r="Q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" spans="17:17" ht="17.100000000000001" customHeight="1" x14ac:dyDescent="0.25">
      <c r="Q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" spans="17:17" ht="17.100000000000001" customHeight="1" x14ac:dyDescent="0.25">
      <c r="Q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" spans="17:17" ht="17.100000000000001" customHeight="1" x14ac:dyDescent="0.25">
      <c r="Q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" spans="17:17" ht="17.100000000000001" customHeight="1" x14ac:dyDescent="0.25">
      <c r="Q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" spans="17:17" ht="17.100000000000001" customHeight="1" x14ac:dyDescent="0.25">
      <c r="Q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" spans="17:17" ht="17.100000000000001" customHeight="1" x14ac:dyDescent="0.25">
      <c r="Q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" spans="17:17" ht="17.100000000000001" customHeight="1" x14ac:dyDescent="0.25">
      <c r="Q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" spans="17:17" ht="17.100000000000001" customHeight="1" x14ac:dyDescent="0.25">
      <c r="Q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" spans="17:17" ht="17.100000000000001" customHeight="1" x14ac:dyDescent="0.25">
      <c r="Q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" spans="17:17" ht="17.100000000000001" customHeight="1" x14ac:dyDescent="0.25">
      <c r="Q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" spans="17:17" ht="17.100000000000001" customHeight="1" x14ac:dyDescent="0.25">
      <c r="Q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" spans="17:17" ht="17.100000000000001" customHeight="1" x14ac:dyDescent="0.25">
      <c r="Q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" spans="17:17" ht="17.100000000000001" customHeight="1" x14ac:dyDescent="0.25">
      <c r="Q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" spans="17:17" ht="17.100000000000001" customHeight="1" x14ac:dyDescent="0.25">
      <c r="Q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" spans="17:17" ht="17.100000000000001" customHeight="1" x14ac:dyDescent="0.25">
      <c r="Q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" spans="17:17" ht="17.100000000000001" customHeight="1" x14ac:dyDescent="0.25">
      <c r="Q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" spans="17:17" ht="17.100000000000001" customHeight="1" x14ac:dyDescent="0.25">
      <c r="Q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" spans="17:17" ht="17.100000000000001" customHeight="1" x14ac:dyDescent="0.25">
      <c r="Q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" spans="17:17" ht="17.100000000000001" customHeight="1" x14ac:dyDescent="0.25">
      <c r="Q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" spans="17:17" ht="17.100000000000001" customHeight="1" x14ac:dyDescent="0.25">
      <c r="Q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" spans="17:17" ht="17.100000000000001" customHeight="1" x14ac:dyDescent="0.25">
      <c r="Q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" spans="17:17" ht="17.100000000000001" customHeight="1" x14ac:dyDescent="0.25">
      <c r="Q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" spans="17:17" ht="17.100000000000001" customHeight="1" x14ac:dyDescent="0.25">
      <c r="Q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" spans="17:17" ht="17.100000000000001" customHeight="1" x14ac:dyDescent="0.25">
      <c r="Q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" spans="17:17" ht="17.100000000000001" customHeight="1" x14ac:dyDescent="0.25">
      <c r="Q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" spans="17:17" ht="17.100000000000001" customHeight="1" x14ac:dyDescent="0.25">
      <c r="Q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" spans="17:17" ht="17.100000000000001" customHeight="1" x14ac:dyDescent="0.25">
      <c r="Q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" spans="17:17" ht="17.100000000000001" customHeight="1" x14ac:dyDescent="0.25">
      <c r="Q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" spans="17:17" ht="17.100000000000001" customHeight="1" x14ac:dyDescent="0.25">
      <c r="Q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" spans="17:17" ht="17.100000000000001" customHeight="1" x14ac:dyDescent="0.25">
      <c r="Q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" spans="17:17" ht="17.100000000000001" customHeight="1" x14ac:dyDescent="0.25">
      <c r="Q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" spans="17:17" ht="17.100000000000001" customHeight="1" x14ac:dyDescent="0.25">
      <c r="Q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" spans="17:17" ht="17.100000000000001" customHeight="1" x14ac:dyDescent="0.25">
      <c r="Q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" spans="17:17" ht="17.100000000000001" customHeight="1" x14ac:dyDescent="0.25">
      <c r="Q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" spans="17:17" ht="17.100000000000001" customHeight="1" x14ac:dyDescent="0.25">
      <c r="Q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" spans="17:17" ht="17.100000000000001" customHeight="1" x14ac:dyDescent="0.25">
      <c r="Q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" spans="17:17" ht="17.100000000000001" customHeight="1" x14ac:dyDescent="0.25">
      <c r="Q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" spans="17:17" ht="17.100000000000001" customHeight="1" x14ac:dyDescent="0.25">
      <c r="Q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" spans="17:17" ht="17.100000000000001" customHeight="1" x14ac:dyDescent="0.25">
      <c r="Q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" spans="17:17" ht="17.100000000000001" customHeight="1" x14ac:dyDescent="0.25">
      <c r="Q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" spans="17:17" ht="17.100000000000001" customHeight="1" x14ac:dyDescent="0.25">
      <c r="Q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" spans="17:17" ht="17.100000000000001" customHeight="1" x14ac:dyDescent="0.25">
      <c r="Q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" spans="17:17" ht="17.100000000000001" customHeight="1" x14ac:dyDescent="0.25">
      <c r="Q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" spans="17:17" ht="17.100000000000001" customHeight="1" x14ac:dyDescent="0.25">
      <c r="Q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" spans="17:17" ht="17.100000000000001" customHeight="1" x14ac:dyDescent="0.25">
      <c r="Q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" spans="17:17" ht="17.100000000000001" customHeight="1" x14ac:dyDescent="0.25">
      <c r="Q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" spans="17:17" ht="17.100000000000001" customHeight="1" x14ac:dyDescent="0.25">
      <c r="Q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" spans="17:17" ht="17.100000000000001" customHeight="1" x14ac:dyDescent="0.25">
      <c r="Q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" spans="17:17" ht="17.100000000000001" customHeight="1" x14ac:dyDescent="0.25">
      <c r="Q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" spans="17:17" ht="17.100000000000001" customHeight="1" x14ac:dyDescent="0.25">
      <c r="Q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" spans="17:17" ht="17.100000000000001" customHeight="1" x14ac:dyDescent="0.25">
      <c r="Q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1" spans="17:17" ht="17.100000000000001" customHeight="1" x14ac:dyDescent="0.25">
      <c r="Q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2" spans="17:17" ht="17.100000000000001" customHeight="1" x14ac:dyDescent="0.25">
      <c r="Q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3" spans="17:17" ht="17.100000000000001" customHeight="1" x14ac:dyDescent="0.25">
      <c r="Q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4" spans="17:17" ht="17.100000000000001" customHeight="1" x14ac:dyDescent="0.25">
      <c r="Q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5" spans="17:17" ht="17.100000000000001" customHeight="1" x14ac:dyDescent="0.25">
      <c r="Q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6" spans="17:17" ht="17.100000000000001" customHeight="1" x14ac:dyDescent="0.25">
      <c r="Q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7" spans="17:17" ht="17.100000000000001" customHeight="1" x14ac:dyDescent="0.25">
      <c r="Q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8" spans="17:17" ht="17.100000000000001" customHeight="1" x14ac:dyDescent="0.25">
      <c r="Q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9" spans="17:17" ht="17.100000000000001" customHeight="1" x14ac:dyDescent="0.25">
      <c r="Q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0" spans="17:17" ht="17.100000000000001" customHeight="1" x14ac:dyDescent="0.25">
      <c r="Q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1" spans="17:17" ht="17.100000000000001" customHeight="1" x14ac:dyDescent="0.25">
      <c r="Q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2" spans="17:17" ht="17.100000000000001" customHeight="1" x14ac:dyDescent="0.25">
      <c r="Q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3" spans="17:17" ht="17.100000000000001" customHeight="1" x14ac:dyDescent="0.25">
      <c r="Q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4" spans="17:17" ht="17.100000000000001" customHeight="1" x14ac:dyDescent="0.25">
      <c r="Q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5" spans="17:17" ht="17.100000000000001" customHeight="1" x14ac:dyDescent="0.25">
      <c r="Q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6" spans="17:17" ht="17.100000000000001" customHeight="1" x14ac:dyDescent="0.25">
      <c r="Q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7" spans="17:17" ht="17.100000000000001" customHeight="1" x14ac:dyDescent="0.25">
      <c r="Q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8" spans="17:17" ht="17.100000000000001" customHeight="1" x14ac:dyDescent="0.25">
      <c r="Q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19" spans="17:17" ht="17.100000000000001" customHeight="1" x14ac:dyDescent="0.25">
      <c r="Q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0" spans="17:17" ht="17.100000000000001" customHeight="1" x14ac:dyDescent="0.25">
      <c r="Q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1" spans="17:17" ht="17.100000000000001" customHeight="1" x14ac:dyDescent="0.25">
      <c r="Q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2" spans="17:17" ht="17.100000000000001" customHeight="1" x14ac:dyDescent="0.25">
      <c r="Q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3" spans="17:17" ht="17.100000000000001" customHeight="1" x14ac:dyDescent="0.25">
      <c r="Q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4" spans="17:17" ht="17.100000000000001" customHeight="1" x14ac:dyDescent="0.25">
      <c r="Q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5" spans="17:17" ht="17.100000000000001" customHeight="1" x14ac:dyDescent="0.25">
      <c r="Q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6" spans="17:17" ht="17.100000000000001" customHeight="1" x14ac:dyDescent="0.25">
      <c r="Q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7" spans="17:17" ht="17.100000000000001" customHeight="1" x14ac:dyDescent="0.25">
      <c r="Q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8" spans="17:17" ht="17.100000000000001" customHeight="1" x14ac:dyDescent="0.25">
      <c r="Q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29" spans="17:17" ht="17.100000000000001" customHeight="1" x14ac:dyDescent="0.25">
      <c r="Q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0" spans="17:17" ht="17.100000000000001" customHeight="1" x14ac:dyDescent="0.25">
      <c r="Q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1" spans="17:17" ht="17.100000000000001" customHeight="1" x14ac:dyDescent="0.25">
      <c r="Q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2" spans="17:17" ht="17.100000000000001" customHeight="1" x14ac:dyDescent="0.25">
      <c r="Q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3" spans="17:17" ht="17.100000000000001" customHeight="1" x14ac:dyDescent="0.25">
      <c r="Q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4" spans="17:17" ht="17.100000000000001" customHeight="1" x14ac:dyDescent="0.25">
      <c r="Q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5" spans="17:17" ht="17.100000000000001" customHeight="1" x14ac:dyDescent="0.25">
      <c r="Q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6" spans="17:17" ht="17.100000000000001" customHeight="1" x14ac:dyDescent="0.25">
      <c r="Q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7" spans="17:17" ht="17.100000000000001" customHeight="1" x14ac:dyDescent="0.25">
      <c r="Q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8" spans="17:17" ht="17.100000000000001" customHeight="1" x14ac:dyDescent="0.25">
      <c r="Q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39" spans="17:17" ht="17.100000000000001" customHeight="1" x14ac:dyDescent="0.25">
      <c r="Q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0" spans="17:17" ht="17.100000000000001" customHeight="1" x14ac:dyDescent="0.25">
      <c r="Q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1" spans="17:17" ht="17.100000000000001" customHeight="1" x14ac:dyDescent="0.25">
      <c r="Q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2" spans="17:17" ht="17.100000000000001" customHeight="1" x14ac:dyDescent="0.25">
      <c r="Q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3" spans="17:17" ht="17.100000000000001" customHeight="1" x14ac:dyDescent="0.25">
      <c r="Q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4" spans="17:17" ht="17.100000000000001" customHeight="1" x14ac:dyDescent="0.25">
      <c r="Q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5" spans="17:17" ht="17.100000000000001" customHeight="1" x14ac:dyDescent="0.25">
      <c r="Q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6" spans="17:17" ht="17.100000000000001" customHeight="1" x14ac:dyDescent="0.25">
      <c r="Q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7" spans="17:17" ht="17.100000000000001" customHeight="1" x14ac:dyDescent="0.25">
      <c r="Q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8" spans="17:17" ht="17.100000000000001" customHeight="1" x14ac:dyDescent="0.25">
      <c r="Q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49" spans="17:17" ht="17.100000000000001" customHeight="1" x14ac:dyDescent="0.25">
      <c r="Q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0" spans="17:17" ht="17.100000000000001" customHeight="1" x14ac:dyDescent="0.25">
      <c r="Q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1" spans="17:17" ht="17.100000000000001" customHeight="1" x14ac:dyDescent="0.25">
      <c r="Q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2" spans="17:17" ht="17.100000000000001" customHeight="1" x14ac:dyDescent="0.25">
      <c r="Q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3" spans="17:17" ht="17.100000000000001" customHeight="1" x14ac:dyDescent="0.25">
      <c r="Q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4" spans="17:17" ht="17.100000000000001" customHeight="1" x14ac:dyDescent="0.25">
      <c r="Q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5" spans="17:17" ht="17.100000000000001" customHeight="1" x14ac:dyDescent="0.25">
      <c r="Q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6" spans="17:17" ht="17.100000000000001" customHeight="1" x14ac:dyDescent="0.25">
      <c r="Q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7" spans="17:17" ht="17.100000000000001" customHeight="1" x14ac:dyDescent="0.25">
      <c r="Q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8" spans="17:17" ht="17.100000000000001" customHeight="1" x14ac:dyDescent="0.25">
      <c r="Q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59" spans="17:17" ht="17.100000000000001" customHeight="1" x14ac:dyDescent="0.25">
      <c r="Q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0" spans="17:17" ht="17.100000000000001" customHeight="1" x14ac:dyDescent="0.25">
      <c r="Q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1" spans="17:17" ht="17.100000000000001" customHeight="1" x14ac:dyDescent="0.25">
      <c r="Q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2" spans="17:17" ht="17.100000000000001" customHeight="1" x14ac:dyDescent="0.25">
      <c r="Q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3" spans="17:17" ht="17.100000000000001" customHeight="1" x14ac:dyDescent="0.25">
      <c r="Q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4" spans="17:17" ht="17.100000000000001" customHeight="1" x14ac:dyDescent="0.25">
      <c r="Q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5" spans="17:17" ht="17.100000000000001" customHeight="1" x14ac:dyDescent="0.25">
      <c r="Q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6" spans="17:17" ht="17.100000000000001" customHeight="1" x14ac:dyDescent="0.25">
      <c r="Q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7" spans="17:17" ht="17.100000000000001" customHeight="1" x14ac:dyDescent="0.25">
      <c r="Q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8" spans="17:17" ht="17.100000000000001" customHeight="1" x14ac:dyDescent="0.25">
      <c r="Q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69" spans="17:17" ht="17.100000000000001" customHeight="1" x14ac:dyDescent="0.25">
      <c r="Q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0" spans="17:17" ht="17.100000000000001" customHeight="1" x14ac:dyDescent="0.25">
      <c r="Q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1" spans="17:17" ht="17.100000000000001" customHeight="1" x14ac:dyDescent="0.25">
      <c r="Q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2" spans="17:17" ht="17.100000000000001" customHeight="1" x14ac:dyDescent="0.25">
      <c r="Q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3" spans="17:17" ht="17.100000000000001" customHeight="1" x14ac:dyDescent="0.25">
      <c r="Q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4" spans="17:17" ht="17.100000000000001" customHeight="1" x14ac:dyDescent="0.25">
      <c r="Q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5" spans="17:17" ht="17.100000000000001" customHeight="1" x14ac:dyDescent="0.25">
      <c r="Q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6" spans="17:17" ht="17.100000000000001" customHeight="1" x14ac:dyDescent="0.25">
      <c r="Q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7" spans="17:17" ht="17.100000000000001" customHeight="1" x14ac:dyDescent="0.25">
      <c r="Q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8" spans="17:17" ht="17.100000000000001" customHeight="1" x14ac:dyDescent="0.25">
      <c r="Q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79" spans="17:17" ht="17.100000000000001" customHeight="1" x14ac:dyDescent="0.25">
      <c r="Q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0" spans="17:17" ht="17.100000000000001" customHeight="1" x14ac:dyDescent="0.25">
      <c r="Q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1" spans="17:17" ht="17.100000000000001" customHeight="1" x14ac:dyDescent="0.25">
      <c r="Q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2" spans="17:17" ht="17.100000000000001" customHeight="1" x14ac:dyDescent="0.25">
      <c r="Q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3" spans="17:17" ht="17.100000000000001" customHeight="1" x14ac:dyDescent="0.25">
      <c r="Q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4" spans="17:17" ht="17.100000000000001" customHeight="1" x14ac:dyDescent="0.25">
      <c r="Q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5" spans="17:17" ht="17.100000000000001" customHeight="1" x14ac:dyDescent="0.25">
      <c r="Q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6" spans="17:17" ht="17.100000000000001" customHeight="1" x14ac:dyDescent="0.25">
      <c r="Q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7" spans="17:17" ht="17.100000000000001" customHeight="1" x14ac:dyDescent="0.25">
      <c r="Q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8" spans="17:17" ht="17.100000000000001" customHeight="1" x14ac:dyDescent="0.25">
      <c r="Q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89" spans="17:17" ht="17.100000000000001" customHeight="1" x14ac:dyDescent="0.25">
      <c r="Q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0" spans="17:17" ht="17.100000000000001" customHeight="1" x14ac:dyDescent="0.25">
      <c r="Q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1" spans="17:17" ht="17.100000000000001" customHeight="1" x14ac:dyDescent="0.25">
      <c r="Q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2" spans="17:17" ht="17.100000000000001" customHeight="1" x14ac:dyDescent="0.25">
      <c r="Q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3" spans="17:17" ht="17.100000000000001" customHeight="1" x14ac:dyDescent="0.25">
      <c r="Q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4" spans="17:17" ht="17.100000000000001" customHeight="1" x14ac:dyDescent="0.25">
      <c r="Q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5" spans="17:17" ht="17.100000000000001" customHeight="1" x14ac:dyDescent="0.25">
      <c r="Q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6" spans="17:17" ht="17.100000000000001" customHeight="1" x14ac:dyDescent="0.25">
      <c r="Q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7" spans="17:17" ht="17.100000000000001" customHeight="1" x14ac:dyDescent="0.25">
      <c r="Q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8" spans="17:17" ht="17.100000000000001" customHeight="1" x14ac:dyDescent="0.25">
      <c r="Q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99" spans="17:17" ht="17.100000000000001" customHeight="1" x14ac:dyDescent="0.25">
      <c r="Q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0" spans="17:17" ht="17.100000000000001" customHeight="1" x14ac:dyDescent="0.25">
      <c r="Q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1" spans="17:17" ht="17.100000000000001" customHeight="1" x14ac:dyDescent="0.25">
      <c r="Q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2" spans="17:17" ht="17.100000000000001" customHeight="1" x14ac:dyDescent="0.25">
      <c r="Q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3" spans="17:17" ht="17.100000000000001" customHeight="1" x14ac:dyDescent="0.25">
      <c r="Q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4" spans="17:17" ht="17.100000000000001" customHeight="1" x14ac:dyDescent="0.25">
      <c r="Q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5" spans="17:17" ht="17.100000000000001" customHeight="1" x14ac:dyDescent="0.25">
      <c r="Q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6" spans="17:17" ht="17.100000000000001" customHeight="1" x14ac:dyDescent="0.25">
      <c r="Q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7" spans="17:17" ht="17.100000000000001" customHeight="1" x14ac:dyDescent="0.25">
      <c r="Q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8" spans="17:17" ht="17.100000000000001" customHeight="1" x14ac:dyDescent="0.25">
      <c r="Q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09" spans="17:17" ht="17.100000000000001" customHeight="1" x14ac:dyDescent="0.25">
      <c r="Q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0" spans="17:17" ht="17.100000000000001" customHeight="1" x14ac:dyDescent="0.25">
      <c r="Q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1" spans="17:17" ht="17.100000000000001" customHeight="1" x14ac:dyDescent="0.25">
      <c r="Q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2" spans="17:17" ht="17.100000000000001" customHeight="1" x14ac:dyDescent="0.25">
      <c r="Q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3" spans="17:17" ht="17.100000000000001" customHeight="1" x14ac:dyDescent="0.25">
      <c r="Q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4" spans="17:17" ht="17.100000000000001" customHeight="1" x14ac:dyDescent="0.25">
      <c r="Q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5" spans="17:17" ht="17.100000000000001" customHeight="1" x14ac:dyDescent="0.25">
      <c r="Q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6" spans="17:17" ht="17.100000000000001" customHeight="1" x14ac:dyDescent="0.25">
      <c r="Q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7" spans="17:17" ht="17.100000000000001" customHeight="1" x14ac:dyDescent="0.25">
      <c r="Q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8" spans="17:17" ht="17.100000000000001" customHeight="1" x14ac:dyDescent="0.25">
      <c r="Q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19" spans="17:17" ht="17.100000000000001" customHeight="1" x14ac:dyDescent="0.25">
      <c r="Q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0" spans="17:17" ht="17.100000000000001" customHeight="1" x14ac:dyDescent="0.25">
      <c r="Q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1" spans="17:17" ht="17.100000000000001" customHeight="1" x14ac:dyDescent="0.25">
      <c r="Q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2" spans="17:17" ht="17.100000000000001" customHeight="1" x14ac:dyDescent="0.25">
      <c r="Q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3" spans="17:17" ht="17.100000000000001" customHeight="1" x14ac:dyDescent="0.25">
      <c r="Q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4" spans="17:17" ht="17.100000000000001" customHeight="1" x14ac:dyDescent="0.25">
      <c r="Q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5" spans="17:17" ht="17.100000000000001" customHeight="1" x14ac:dyDescent="0.25">
      <c r="Q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6" spans="17:17" ht="17.100000000000001" customHeight="1" x14ac:dyDescent="0.25">
      <c r="Q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7" spans="17:17" ht="17.100000000000001" customHeight="1" x14ac:dyDescent="0.25">
      <c r="Q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8" spans="17:17" ht="17.100000000000001" customHeight="1" x14ac:dyDescent="0.25">
      <c r="Q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29" spans="17:17" ht="17.100000000000001" customHeight="1" x14ac:dyDescent="0.25">
      <c r="Q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0" spans="17:17" ht="17.100000000000001" customHeight="1" x14ac:dyDescent="0.25">
      <c r="Q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1" spans="17:17" ht="17.100000000000001" customHeight="1" x14ac:dyDescent="0.25">
      <c r="Q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2" spans="17:17" ht="17.100000000000001" customHeight="1" x14ac:dyDescent="0.25">
      <c r="Q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3" spans="17:17" ht="17.100000000000001" customHeight="1" x14ac:dyDescent="0.25">
      <c r="Q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4" spans="17:17" ht="17.100000000000001" customHeight="1" x14ac:dyDescent="0.25">
      <c r="Q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5" spans="17:17" ht="17.100000000000001" customHeight="1" x14ac:dyDescent="0.25">
      <c r="Q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6" spans="17:17" ht="17.100000000000001" customHeight="1" x14ac:dyDescent="0.25">
      <c r="Q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7" spans="17:17" ht="17.100000000000001" customHeight="1" x14ac:dyDescent="0.25">
      <c r="Q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8" spans="17:17" ht="17.100000000000001" customHeight="1" x14ac:dyDescent="0.25">
      <c r="Q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39" spans="17:17" ht="17.100000000000001" customHeight="1" x14ac:dyDescent="0.25">
      <c r="Q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0" spans="17:17" ht="17.100000000000001" customHeight="1" x14ac:dyDescent="0.25">
      <c r="Q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1" spans="17:17" ht="17.100000000000001" customHeight="1" x14ac:dyDescent="0.25">
      <c r="Q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2" spans="17:17" ht="17.100000000000001" customHeight="1" x14ac:dyDescent="0.25">
      <c r="Q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3" spans="17:17" ht="17.100000000000001" customHeight="1" x14ac:dyDescent="0.25">
      <c r="Q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4" spans="17:17" ht="17.100000000000001" customHeight="1" x14ac:dyDescent="0.25">
      <c r="Q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5" spans="17:17" ht="17.100000000000001" customHeight="1" x14ac:dyDescent="0.25">
      <c r="Q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6" spans="17:17" ht="17.100000000000001" customHeight="1" x14ac:dyDescent="0.25">
      <c r="Q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7" spans="17:17" ht="17.100000000000001" customHeight="1" x14ac:dyDescent="0.25">
      <c r="Q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8" spans="17:17" ht="17.100000000000001" customHeight="1" x14ac:dyDescent="0.25">
      <c r="Q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49" spans="17:17" ht="17.100000000000001" customHeight="1" x14ac:dyDescent="0.25">
      <c r="Q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0" spans="17:17" ht="17.100000000000001" customHeight="1" x14ac:dyDescent="0.25">
      <c r="Q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1" spans="17:17" ht="17.100000000000001" customHeight="1" x14ac:dyDescent="0.25">
      <c r="Q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2" spans="17:17" ht="17.100000000000001" customHeight="1" x14ac:dyDescent="0.25">
      <c r="Q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3" spans="17:17" ht="17.100000000000001" customHeight="1" x14ac:dyDescent="0.25">
      <c r="Q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4" spans="17:17" ht="17.100000000000001" customHeight="1" x14ac:dyDescent="0.25">
      <c r="Q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5" spans="17:17" ht="17.100000000000001" customHeight="1" x14ac:dyDescent="0.25">
      <c r="Q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6" spans="17:17" ht="17.100000000000001" customHeight="1" x14ac:dyDescent="0.25">
      <c r="Q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7" spans="17:17" ht="17.100000000000001" customHeight="1" x14ac:dyDescent="0.25">
      <c r="Q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8" spans="17:17" ht="17.100000000000001" customHeight="1" x14ac:dyDescent="0.25">
      <c r="Q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59" spans="17:17" ht="17.100000000000001" customHeight="1" x14ac:dyDescent="0.25">
      <c r="Q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0" spans="17:17" ht="17.100000000000001" customHeight="1" x14ac:dyDescent="0.25">
      <c r="Q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1" spans="17:17" ht="17.100000000000001" customHeight="1" x14ac:dyDescent="0.25">
      <c r="Q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2" spans="17:17" ht="17.100000000000001" customHeight="1" x14ac:dyDescent="0.25">
      <c r="Q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3" spans="17:17" ht="17.100000000000001" customHeight="1" x14ac:dyDescent="0.25">
      <c r="Q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4" spans="17:17" ht="17.100000000000001" customHeight="1" x14ac:dyDescent="0.25">
      <c r="Q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5" spans="17:17" ht="17.100000000000001" customHeight="1" x14ac:dyDescent="0.25">
      <c r="Q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6" spans="17:17" ht="17.100000000000001" customHeight="1" x14ac:dyDescent="0.25">
      <c r="Q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7" spans="17:17" ht="17.100000000000001" customHeight="1" x14ac:dyDescent="0.25">
      <c r="Q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8" spans="17:17" ht="17.100000000000001" customHeight="1" x14ac:dyDescent="0.25">
      <c r="Q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69" spans="17:17" ht="17.100000000000001" customHeight="1" x14ac:dyDescent="0.25">
      <c r="Q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0" spans="17:17" ht="17.100000000000001" customHeight="1" x14ac:dyDescent="0.25">
      <c r="Q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1" spans="17:17" ht="17.100000000000001" customHeight="1" x14ac:dyDescent="0.25">
      <c r="Q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2" spans="17:17" ht="17.100000000000001" customHeight="1" x14ac:dyDescent="0.25">
      <c r="Q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3" spans="17:17" ht="17.100000000000001" customHeight="1" x14ac:dyDescent="0.25">
      <c r="Q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4" spans="17:17" ht="17.100000000000001" customHeight="1" x14ac:dyDescent="0.25">
      <c r="Q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5" spans="17:17" ht="17.100000000000001" customHeight="1" x14ac:dyDescent="0.25">
      <c r="Q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6" spans="17:17" ht="17.100000000000001" customHeight="1" x14ac:dyDescent="0.25">
      <c r="Q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7" spans="17:17" ht="17.100000000000001" customHeight="1" x14ac:dyDescent="0.25">
      <c r="Q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8" spans="17:17" ht="17.100000000000001" customHeight="1" x14ac:dyDescent="0.25">
      <c r="Q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79" spans="17:17" ht="17.100000000000001" customHeight="1" x14ac:dyDescent="0.25">
      <c r="Q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0" spans="17:17" ht="17.100000000000001" customHeight="1" x14ac:dyDescent="0.25">
      <c r="Q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1" spans="17:17" ht="17.100000000000001" customHeight="1" x14ac:dyDescent="0.25">
      <c r="Q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2" spans="17:17" ht="17.100000000000001" customHeight="1" x14ac:dyDescent="0.25">
      <c r="Q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3" spans="17:17" ht="17.100000000000001" customHeight="1" x14ac:dyDescent="0.25">
      <c r="Q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4" spans="17:17" ht="17.100000000000001" customHeight="1" x14ac:dyDescent="0.25">
      <c r="Q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5" spans="17:17" ht="17.100000000000001" customHeight="1" x14ac:dyDescent="0.25">
      <c r="Q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6" spans="17:17" ht="17.100000000000001" customHeight="1" x14ac:dyDescent="0.25">
      <c r="Q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7" spans="17:17" ht="17.100000000000001" customHeight="1" x14ac:dyDescent="0.25">
      <c r="Q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8" spans="17:17" ht="17.100000000000001" customHeight="1" x14ac:dyDescent="0.25">
      <c r="Q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89" spans="17:17" ht="17.100000000000001" customHeight="1" x14ac:dyDescent="0.25">
      <c r="Q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0" spans="17:17" ht="17.100000000000001" customHeight="1" x14ac:dyDescent="0.25">
      <c r="Q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1" spans="17:17" ht="17.100000000000001" customHeight="1" x14ac:dyDescent="0.25">
      <c r="Q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2" spans="17:17" ht="17.100000000000001" customHeight="1" x14ac:dyDescent="0.25">
      <c r="Q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3" spans="17:17" ht="17.100000000000001" customHeight="1" x14ac:dyDescent="0.25">
      <c r="Q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4" spans="17:17" ht="17.100000000000001" customHeight="1" x14ac:dyDescent="0.25">
      <c r="Q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5" spans="17:17" ht="17.100000000000001" customHeight="1" x14ac:dyDescent="0.25">
      <c r="Q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6" spans="17:17" ht="17.100000000000001" customHeight="1" x14ac:dyDescent="0.25">
      <c r="Q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7" spans="17:17" ht="17.100000000000001" customHeight="1" x14ac:dyDescent="0.25">
      <c r="Q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8" spans="17:17" ht="17.100000000000001" customHeight="1" x14ac:dyDescent="0.25">
      <c r="Q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699" spans="17:17" ht="17.100000000000001" customHeight="1" x14ac:dyDescent="0.25">
      <c r="Q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0" spans="17:17" ht="17.100000000000001" customHeight="1" x14ac:dyDescent="0.25">
      <c r="Q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1" spans="17:17" ht="17.100000000000001" customHeight="1" x14ac:dyDescent="0.25">
      <c r="Q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2" spans="17:17" ht="17.100000000000001" customHeight="1" x14ac:dyDescent="0.25">
      <c r="Q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3" spans="17:17" ht="17.100000000000001" customHeight="1" x14ac:dyDescent="0.25">
      <c r="Q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4" spans="17:17" ht="17.100000000000001" customHeight="1" x14ac:dyDescent="0.25">
      <c r="Q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5" spans="17:17" ht="17.100000000000001" customHeight="1" x14ac:dyDescent="0.25">
      <c r="Q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6" spans="17:17" ht="17.100000000000001" customHeight="1" x14ac:dyDescent="0.25">
      <c r="Q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7" spans="17:17" ht="17.100000000000001" customHeight="1" x14ac:dyDescent="0.25">
      <c r="Q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8" spans="17:17" ht="17.100000000000001" customHeight="1" x14ac:dyDescent="0.25">
      <c r="Q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09" spans="17:17" ht="17.100000000000001" customHeight="1" x14ac:dyDescent="0.25">
      <c r="Q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0" spans="17:17" ht="17.100000000000001" customHeight="1" x14ac:dyDescent="0.25">
      <c r="Q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1" spans="17:17" ht="17.100000000000001" customHeight="1" x14ac:dyDescent="0.25">
      <c r="Q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2" spans="17:17" ht="17.100000000000001" customHeight="1" x14ac:dyDescent="0.25">
      <c r="Q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3" spans="17:17" ht="17.100000000000001" customHeight="1" x14ac:dyDescent="0.25">
      <c r="Q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4" spans="17:17" ht="17.100000000000001" customHeight="1" x14ac:dyDescent="0.25">
      <c r="Q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5" spans="17:17" ht="17.100000000000001" customHeight="1" x14ac:dyDescent="0.25">
      <c r="Q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6" spans="17:17" ht="17.100000000000001" customHeight="1" x14ac:dyDescent="0.25">
      <c r="Q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7" spans="17:17" ht="17.100000000000001" customHeight="1" x14ac:dyDescent="0.25">
      <c r="Q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8" spans="17:17" ht="17.100000000000001" customHeight="1" x14ac:dyDescent="0.25">
      <c r="Q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19" spans="17:17" ht="17.100000000000001" customHeight="1" x14ac:dyDescent="0.25">
      <c r="Q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0" spans="17:17" ht="17.100000000000001" customHeight="1" x14ac:dyDescent="0.25">
      <c r="Q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1" spans="17:17" ht="17.100000000000001" customHeight="1" x14ac:dyDescent="0.25">
      <c r="Q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2" spans="17:17" ht="17.100000000000001" customHeight="1" x14ac:dyDescent="0.25">
      <c r="Q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3" spans="17:17" ht="17.100000000000001" customHeight="1" x14ac:dyDescent="0.25">
      <c r="Q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4" spans="17:17" ht="17.100000000000001" customHeight="1" x14ac:dyDescent="0.25">
      <c r="Q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5" spans="17:17" ht="17.100000000000001" customHeight="1" x14ac:dyDescent="0.25">
      <c r="Q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6" spans="17:17" ht="17.100000000000001" customHeight="1" x14ac:dyDescent="0.25">
      <c r="Q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7" spans="17:17" ht="17.100000000000001" customHeight="1" x14ac:dyDescent="0.25">
      <c r="Q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8" spans="17:17" ht="17.100000000000001" customHeight="1" x14ac:dyDescent="0.25">
      <c r="Q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29" spans="17:17" ht="17.100000000000001" customHeight="1" x14ac:dyDescent="0.25">
      <c r="Q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0" spans="17:17" ht="17.100000000000001" customHeight="1" x14ac:dyDescent="0.25">
      <c r="Q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1" spans="17:17" ht="17.100000000000001" customHeight="1" x14ac:dyDescent="0.25">
      <c r="Q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2" spans="17:17" ht="17.100000000000001" customHeight="1" x14ac:dyDescent="0.25">
      <c r="Q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3" spans="17:17" ht="17.100000000000001" customHeight="1" x14ac:dyDescent="0.25">
      <c r="Q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4" spans="17:17" ht="17.100000000000001" customHeight="1" x14ac:dyDescent="0.25">
      <c r="Q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5" spans="17:17" ht="17.100000000000001" customHeight="1" x14ac:dyDescent="0.25">
      <c r="Q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6" spans="17:17" ht="17.100000000000001" customHeight="1" x14ac:dyDescent="0.25">
      <c r="Q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7" spans="17:17" ht="17.100000000000001" customHeight="1" x14ac:dyDescent="0.25">
      <c r="Q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8" spans="17:17" ht="17.100000000000001" customHeight="1" x14ac:dyDescent="0.25">
      <c r="Q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39" spans="17:17" ht="17.100000000000001" customHeight="1" x14ac:dyDescent="0.25">
      <c r="Q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0" spans="17:17" ht="17.100000000000001" customHeight="1" x14ac:dyDescent="0.25">
      <c r="Q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1" spans="17:17" ht="17.100000000000001" customHeight="1" x14ac:dyDescent="0.25">
      <c r="Q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2" spans="17:17" ht="17.100000000000001" customHeight="1" x14ac:dyDescent="0.25">
      <c r="Q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3" spans="17:17" ht="17.100000000000001" customHeight="1" x14ac:dyDescent="0.25">
      <c r="Q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4" spans="17:17" ht="17.100000000000001" customHeight="1" x14ac:dyDescent="0.25">
      <c r="Q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5" spans="17:17" ht="17.100000000000001" customHeight="1" x14ac:dyDescent="0.25">
      <c r="Q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6" spans="17:17" ht="17.100000000000001" customHeight="1" x14ac:dyDescent="0.25">
      <c r="Q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7" spans="17:17" ht="17.100000000000001" customHeight="1" x14ac:dyDescent="0.25">
      <c r="Q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8" spans="17:17" ht="17.100000000000001" customHeight="1" x14ac:dyDescent="0.25">
      <c r="Q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49" spans="17:17" ht="17.100000000000001" customHeight="1" x14ac:dyDescent="0.25">
      <c r="Q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0" spans="17:17" ht="17.100000000000001" customHeight="1" x14ac:dyDescent="0.25">
      <c r="Q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1" spans="17:17" ht="17.100000000000001" customHeight="1" x14ac:dyDescent="0.25">
      <c r="Q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2" spans="17:17" ht="17.100000000000001" customHeight="1" x14ac:dyDescent="0.25">
      <c r="Q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3" spans="17:17" ht="17.100000000000001" customHeight="1" x14ac:dyDescent="0.25">
      <c r="Q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4" spans="17:17" ht="17.100000000000001" customHeight="1" x14ac:dyDescent="0.25">
      <c r="Q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5" spans="17:17" ht="17.100000000000001" customHeight="1" x14ac:dyDescent="0.25">
      <c r="Q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6" spans="17:17" ht="17.100000000000001" customHeight="1" x14ac:dyDescent="0.25">
      <c r="Q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7" spans="17:17" ht="17.100000000000001" customHeight="1" x14ac:dyDescent="0.25">
      <c r="Q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8" spans="17:17" ht="17.100000000000001" customHeight="1" x14ac:dyDescent="0.25">
      <c r="Q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59" spans="17:17" ht="17.100000000000001" customHeight="1" x14ac:dyDescent="0.25">
      <c r="Q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0" spans="17:17" ht="17.100000000000001" customHeight="1" x14ac:dyDescent="0.25">
      <c r="Q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1" spans="17:17" ht="17.100000000000001" customHeight="1" x14ac:dyDescent="0.25">
      <c r="Q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2" spans="17:17" ht="17.100000000000001" customHeight="1" x14ac:dyDescent="0.25">
      <c r="Q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3" spans="17:17" ht="17.100000000000001" customHeight="1" x14ac:dyDescent="0.25">
      <c r="Q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4" spans="17:17" ht="17.100000000000001" customHeight="1" x14ac:dyDescent="0.25">
      <c r="Q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5" spans="17:17" ht="17.100000000000001" customHeight="1" x14ac:dyDescent="0.25">
      <c r="Q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6" spans="17:17" ht="17.100000000000001" customHeight="1" x14ac:dyDescent="0.25">
      <c r="Q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7" spans="17:17" ht="17.100000000000001" customHeight="1" x14ac:dyDescent="0.25">
      <c r="Q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8" spans="17:17" ht="17.100000000000001" customHeight="1" x14ac:dyDescent="0.25">
      <c r="Q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69" spans="17:17" ht="17.100000000000001" customHeight="1" x14ac:dyDescent="0.25">
      <c r="Q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0" spans="17:17" ht="17.100000000000001" customHeight="1" x14ac:dyDescent="0.25">
      <c r="Q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1" spans="17:17" ht="17.100000000000001" customHeight="1" x14ac:dyDescent="0.25">
      <c r="Q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2" spans="17:17" ht="17.100000000000001" customHeight="1" x14ac:dyDescent="0.25">
      <c r="Q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3" spans="17:17" ht="17.100000000000001" customHeight="1" x14ac:dyDescent="0.25">
      <c r="Q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4" spans="17:17" ht="17.100000000000001" customHeight="1" x14ac:dyDescent="0.25">
      <c r="Q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5" spans="17:17" ht="17.100000000000001" customHeight="1" x14ac:dyDescent="0.25">
      <c r="Q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6" spans="17:17" ht="17.100000000000001" customHeight="1" x14ac:dyDescent="0.25">
      <c r="Q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7" spans="17:17" ht="17.100000000000001" customHeight="1" x14ac:dyDescent="0.25">
      <c r="Q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8" spans="17:17" ht="17.100000000000001" customHeight="1" x14ac:dyDescent="0.25">
      <c r="Q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79" spans="17:17" ht="17.100000000000001" customHeight="1" x14ac:dyDescent="0.25">
      <c r="Q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0" spans="17:17" ht="17.100000000000001" customHeight="1" x14ac:dyDescent="0.25">
      <c r="Q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1" spans="17:17" ht="17.100000000000001" customHeight="1" x14ac:dyDescent="0.25">
      <c r="Q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2" spans="17:17" ht="17.100000000000001" customHeight="1" x14ac:dyDescent="0.25">
      <c r="Q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3" spans="17:17" ht="17.100000000000001" customHeight="1" x14ac:dyDescent="0.25">
      <c r="Q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4" spans="17:17" ht="17.100000000000001" customHeight="1" x14ac:dyDescent="0.25">
      <c r="Q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5" spans="17:17" ht="17.100000000000001" customHeight="1" x14ac:dyDescent="0.25">
      <c r="Q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6" spans="17:17" ht="17.100000000000001" customHeight="1" x14ac:dyDescent="0.25">
      <c r="Q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7" spans="17:17" ht="17.100000000000001" customHeight="1" x14ac:dyDescent="0.25">
      <c r="Q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8" spans="17:17" ht="17.100000000000001" customHeight="1" x14ac:dyDescent="0.25">
      <c r="Q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89" spans="17:17" ht="17.100000000000001" customHeight="1" x14ac:dyDescent="0.25">
      <c r="Q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0" spans="17:17" ht="17.100000000000001" customHeight="1" x14ac:dyDescent="0.25">
      <c r="Q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1" spans="17:17" ht="17.100000000000001" customHeight="1" x14ac:dyDescent="0.25">
      <c r="Q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2" spans="17:17" ht="17.100000000000001" customHeight="1" x14ac:dyDescent="0.25">
      <c r="Q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3" spans="17:17" ht="17.100000000000001" customHeight="1" x14ac:dyDescent="0.25">
      <c r="Q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4" spans="17:17" ht="17.100000000000001" customHeight="1" x14ac:dyDescent="0.25">
      <c r="Q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5" spans="17:17" ht="17.100000000000001" customHeight="1" x14ac:dyDescent="0.25">
      <c r="Q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6" spans="17:17" ht="17.100000000000001" customHeight="1" x14ac:dyDescent="0.25">
      <c r="Q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7" spans="17:17" ht="17.100000000000001" customHeight="1" x14ac:dyDescent="0.25">
      <c r="Q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8" spans="17:17" ht="17.100000000000001" customHeight="1" x14ac:dyDescent="0.25">
      <c r="Q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799" spans="17:17" ht="17.100000000000001" customHeight="1" x14ac:dyDescent="0.25">
      <c r="Q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0" spans="17:17" ht="17.100000000000001" customHeight="1" x14ac:dyDescent="0.25">
      <c r="Q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1" spans="17:17" ht="17.100000000000001" customHeight="1" x14ac:dyDescent="0.25">
      <c r="Q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2" spans="17:17" ht="17.100000000000001" customHeight="1" x14ac:dyDescent="0.25">
      <c r="Q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3" spans="17:17" ht="17.100000000000001" customHeight="1" x14ac:dyDescent="0.25">
      <c r="Q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4" spans="17:17" ht="17.100000000000001" customHeight="1" x14ac:dyDescent="0.25">
      <c r="Q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5" spans="17:17" ht="17.100000000000001" customHeight="1" x14ac:dyDescent="0.25">
      <c r="Q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6" spans="17:17" ht="17.100000000000001" customHeight="1" x14ac:dyDescent="0.25">
      <c r="Q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7" spans="17:17" ht="17.100000000000001" customHeight="1" x14ac:dyDescent="0.25">
      <c r="Q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8" spans="17:17" ht="17.100000000000001" customHeight="1" x14ac:dyDescent="0.25">
      <c r="Q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09" spans="17:17" ht="17.100000000000001" customHeight="1" x14ac:dyDescent="0.25">
      <c r="Q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0" spans="17:17" ht="17.100000000000001" customHeight="1" x14ac:dyDescent="0.25">
      <c r="Q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1" spans="17:17" ht="17.100000000000001" customHeight="1" x14ac:dyDescent="0.25">
      <c r="Q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2" spans="17:17" ht="17.100000000000001" customHeight="1" x14ac:dyDescent="0.25">
      <c r="Q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3" spans="17:17" ht="17.100000000000001" customHeight="1" x14ac:dyDescent="0.25">
      <c r="Q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4" spans="17:17" ht="17.100000000000001" customHeight="1" x14ac:dyDescent="0.25">
      <c r="Q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5" spans="17:17" ht="17.100000000000001" customHeight="1" x14ac:dyDescent="0.25">
      <c r="Q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6" spans="17:17" ht="17.100000000000001" customHeight="1" x14ac:dyDescent="0.25">
      <c r="Q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7" spans="17:17" ht="17.100000000000001" customHeight="1" x14ac:dyDescent="0.25">
      <c r="Q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8" spans="17:17" ht="17.100000000000001" customHeight="1" x14ac:dyDescent="0.25">
      <c r="Q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19" spans="17:17" ht="17.100000000000001" customHeight="1" x14ac:dyDescent="0.25">
      <c r="Q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0" spans="17:17" ht="17.100000000000001" customHeight="1" x14ac:dyDescent="0.25">
      <c r="Q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1" spans="17:17" ht="17.100000000000001" customHeight="1" x14ac:dyDescent="0.25">
      <c r="Q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2" spans="17:17" ht="17.100000000000001" customHeight="1" x14ac:dyDescent="0.25">
      <c r="Q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3" spans="17:17" ht="17.100000000000001" customHeight="1" x14ac:dyDescent="0.25">
      <c r="Q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4" spans="17:17" ht="17.100000000000001" customHeight="1" x14ac:dyDescent="0.25">
      <c r="Q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5" spans="17:17" ht="17.100000000000001" customHeight="1" x14ac:dyDescent="0.25">
      <c r="Q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6" spans="17:17" ht="17.100000000000001" customHeight="1" x14ac:dyDescent="0.25">
      <c r="Q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7" spans="17:17" ht="17.100000000000001" customHeight="1" x14ac:dyDescent="0.25">
      <c r="Q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8" spans="17:17" ht="17.100000000000001" customHeight="1" x14ac:dyDescent="0.25">
      <c r="Q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29" spans="17:17" ht="17.100000000000001" customHeight="1" x14ac:dyDescent="0.25">
      <c r="Q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0" spans="17:17" ht="17.100000000000001" customHeight="1" x14ac:dyDescent="0.25">
      <c r="Q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1" spans="17:17" ht="17.100000000000001" customHeight="1" x14ac:dyDescent="0.25">
      <c r="Q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2" spans="17:17" ht="17.100000000000001" customHeight="1" x14ac:dyDescent="0.25">
      <c r="Q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3" spans="17:17" ht="17.100000000000001" customHeight="1" x14ac:dyDescent="0.25">
      <c r="Q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4" spans="17:17" ht="17.100000000000001" customHeight="1" x14ac:dyDescent="0.25">
      <c r="Q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5" spans="17:17" ht="17.100000000000001" customHeight="1" x14ac:dyDescent="0.25">
      <c r="Q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6" spans="17:17" ht="17.100000000000001" customHeight="1" x14ac:dyDescent="0.25">
      <c r="Q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7" spans="17:17" ht="17.100000000000001" customHeight="1" x14ac:dyDescent="0.25">
      <c r="Q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8" spans="17:17" ht="17.100000000000001" customHeight="1" x14ac:dyDescent="0.25">
      <c r="Q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39" spans="17:17" ht="17.100000000000001" customHeight="1" x14ac:dyDescent="0.25">
      <c r="Q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0" spans="17:17" ht="17.100000000000001" customHeight="1" x14ac:dyDescent="0.25">
      <c r="Q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1" spans="17:17" ht="17.100000000000001" customHeight="1" x14ac:dyDescent="0.25">
      <c r="Q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2" spans="17:17" ht="17.100000000000001" customHeight="1" x14ac:dyDescent="0.25">
      <c r="Q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3" spans="17:17" ht="17.100000000000001" customHeight="1" x14ac:dyDescent="0.25">
      <c r="Q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4" spans="17:17" ht="17.100000000000001" customHeight="1" x14ac:dyDescent="0.25">
      <c r="Q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5" spans="17:17" ht="17.100000000000001" customHeight="1" x14ac:dyDescent="0.25">
      <c r="Q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6" spans="17:17" ht="17.100000000000001" customHeight="1" x14ac:dyDescent="0.25">
      <c r="Q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7" spans="17:17" ht="17.100000000000001" customHeight="1" x14ac:dyDescent="0.25">
      <c r="Q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8" spans="17:17" ht="17.100000000000001" customHeight="1" x14ac:dyDescent="0.25">
      <c r="Q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49" spans="17:17" ht="17.100000000000001" customHeight="1" x14ac:dyDescent="0.25">
      <c r="Q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0" spans="17:17" ht="17.100000000000001" customHeight="1" x14ac:dyDescent="0.25">
      <c r="Q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1" spans="17:17" ht="17.100000000000001" customHeight="1" x14ac:dyDescent="0.25">
      <c r="Q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2" spans="17:17" ht="17.100000000000001" customHeight="1" x14ac:dyDescent="0.25">
      <c r="Q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3" spans="17:17" ht="17.100000000000001" customHeight="1" x14ac:dyDescent="0.25">
      <c r="Q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4" spans="17:17" ht="17.100000000000001" customHeight="1" x14ac:dyDescent="0.25">
      <c r="Q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5" spans="17:17" ht="17.100000000000001" customHeight="1" x14ac:dyDescent="0.25">
      <c r="Q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6" spans="17:17" ht="17.100000000000001" customHeight="1" x14ac:dyDescent="0.25">
      <c r="Q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7" spans="17:17" ht="17.100000000000001" customHeight="1" x14ac:dyDescent="0.25">
      <c r="Q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8" spans="17:17" ht="17.100000000000001" customHeight="1" x14ac:dyDescent="0.25">
      <c r="Q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59" spans="17:17" ht="17.100000000000001" customHeight="1" x14ac:dyDescent="0.25">
      <c r="Q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0" spans="17:17" ht="17.100000000000001" customHeight="1" x14ac:dyDescent="0.25">
      <c r="Q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1" spans="17:17" ht="17.100000000000001" customHeight="1" x14ac:dyDescent="0.25">
      <c r="Q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2" spans="17:17" ht="17.100000000000001" customHeight="1" x14ac:dyDescent="0.25">
      <c r="Q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3" spans="17:17" ht="17.100000000000001" customHeight="1" x14ac:dyDescent="0.25">
      <c r="Q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4" spans="17:17" ht="17.100000000000001" customHeight="1" x14ac:dyDescent="0.25">
      <c r="Q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5" spans="17:17" ht="17.100000000000001" customHeight="1" x14ac:dyDescent="0.25">
      <c r="Q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6" spans="17:17" ht="17.100000000000001" customHeight="1" x14ac:dyDescent="0.25">
      <c r="Q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7" spans="17:17" ht="17.100000000000001" customHeight="1" x14ac:dyDescent="0.25">
      <c r="Q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8" spans="17:17" ht="17.100000000000001" customHeight="1" x14ac:dyDescent="0.25">
      <c r="Q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69" spans="17:17" ht="17.100000000000001" customHeight="1" x14ac:dyDescent="0.25">
      <c r="Q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0" spans="17:17" ht="17.100000000000001" customHeight="1" x14ac:dyDescent="0.25">
      <c r="Q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1" spans="17:17" ht="17.100000000000001" customHeight="1" x14ac:dyDescent="0.25">
      <c r="Q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2" spans="17:17" ht="17.100000000000001" customHeight="1" x14ac:dyDescent="0.25">
      <c r="Q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3" spans="17:17" ht="17.100000000000001" customHeight="1" x14ac:dyDescent="0.25">
      <c r="Q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4" spans="17:17" ht="17.100000000000001" customHeight="1" x14ac:dyDescent="0.25">
      <c r="Q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5" spans="17:17" ht="17.100000000000001" customHeight="1" x14ac:dyDescent="0.25">
      <c r="Q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6" spans="17:17" ht="17.100000000000001" customHeight="1" x14ac:dyDescent="0.25">
      <c r="Q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7" spans="17:17" ht="17.100000000000001" customHeight="1" x14ac:dyDescent="0.25">
      <c r="Q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8" spans="17:17" ht="17.100000000000001" customHeight="1" x14ac:dyDescent="0.25">
      <c r="Q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79" spans="17:17" ht="17.100000000000001" customHeight="1" x14ac:dyDescent="0.25">
      <c r="Q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0" spans="17:17" ht="17.100000000000001" customHeight="1" x14ac:dyDescent="0.25">
      <c r="Q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1" spans="17:17" ht="17.100000000000001" customHeight="1" x14ac:dyDescent="0.25">
      <c r="Q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2" spans="17:17" ht="17.100000000000001" customHeight="1" x14ac:dyDescent="0.25">
      <c r="Q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3" spans="17:17" ht="17.100000000000001" customHeight="1" x14ac:dyDescent="0.25">
      <c r="Q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4" spans="17:17" ht="17.100000000000001" customHeight="1" x14ac:dyDescent="0.25">
      <c r="Q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5" spans="17:17" ht="17.100000000000001" customHeight="1" x14ac:dyDescent="0.25">
      <c r="Q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6" spans="17:17" ht="17.100000000000001" customHeight="1" x14ac:dyDescent="0.25">
      <c r="Q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7" spans="17:17" ht="17.100000000000001" customHeight="1" x14ac:dyDescent="0.25">
      <c r="Q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8" spans="17:17" ht="17.100000000000001" customHeight="1" x14ac:dyDescent="0.25">
      <c r="Q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89" spans="17:17" ht="17.100000000000001" customHeight="1" x14ac:dyDescent="0.25">
      <c r="Q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0" spans="17:17" ht="17.100000000000001" customHeight="1" x14ac:dyDescent="0.25">
      <c r="Q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1" spans="17:17" ht="17.100000000000001" customHeight="1" x14ac:dyDescent="0.25">
      <c r="Q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2" spans="17:17" ht="17.100000000000001" customHeight="1" x14ac:dyDescent="0.25">
      <c r="Q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3" spans="17:17" ht="17.100000000000001" customHeight="1" x14ac:dyDescent="0.25">
      <c r="Q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4" spans="17:17" ht="17.100000000000001" customHeight="1" x14ac:dyDescent="0.25">
      <c r="Q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5" spans="17:17" ht="17.100000000000001" customHeight="1" x14ac:dyDescent="0.25">
      <c r="Q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6" spans="17:17" ht="17.100000000000001" customHeight="1" x14ac:dyDescent="0.25">
      <c r="Q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7" spans="17:17" ht="17.100000000000001" customHeight="1" x14ac:dyDescent="0.25">
      <c r="Q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8" spans="17:17" ht="17.100000000000001" customHeight="1" x14ac:dyDescent="0.25">
      <c r="Q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899" spans="17:17" ht="17.100000000000001" customHeight="1" x14ac:dyDescent="0.25">
      <c r="Q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0" spans="17:17" ht="17.100000000000001" customHeight="1" x14ac:dyDescent="0.25">
      <c r="Q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1" spans="17:17" ht="17.100000000000001" customHeight="1" x14ac:dyDescent="0.25">
      <c r="Q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2" spans="17:17" ht="17.100000000000001" customHeight="1" x14ac:dyDescent="0.25">
      <c r="Q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3" spans="17:17" ht="17.100000000000001" customHeight="1" x14ac:dyDescent="0.25">
      <c r="Q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4" spans="17:17" ht="17.100000000000001" customHeight="1" x14ac:dyDescent="0.25">
      <c r="Q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5" spans="17:17" ht="17.100000000000001" customHeight="1" x14ac:dyDescent="0.25">
      <c r="Q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6" spans="17:17" ht="17.100000000000001" customHeight="1" x14ac:dyDescent="0.25">
      <c r="Q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7" spans="17:17" ht="17.100000000000001" customHeight="1" x14ac:dyDescent="0.25">
      <c r="Q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8" spans="17:17" ht="17.100000000000001" customHeight="1" x14ac:dyDescent="0.25">
      <c r="Q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09" spans="17:17" ht="17.100000000000001" customHeight="1" x14ac:dyDescent="0.25">
      <c r="Q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0" spans="17:17" ht="17.100000000000001" customHeight="1" x14ac:dyDescent="0.25">
      <c r="Q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1" spans="17:17" ht="17.100000000000001" customHeight="1" x14ac:dyDescent="0.25">
      <c r="Q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2" spans="17:17" ht="17.100000000000001" customHeight="1" x14ac:dyDescent="0.25">
      <c r="Q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3" spans="17:17" ht="17.100000000000001" customHeight="1" x14ac:dyDescent="0.25">
      <c r="Q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4" spans="17:17" ht="17.100000000000001" customHeight="1" x14ac:dyDescent="0.25">
      <c r="Q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5" spans="17:17" ht="17.100000000000001" customHeight="1" x14ac:dyDescent="0.25">
      <c r="Q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6" spans="17:17" ht="17.100000000000001" customHeight="1" x14ac:dyDescent="0.25">
      <c r="Q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7" spans="17:17" ht="17.100000000000001" customHeight="1" x14ac:dyDescent="0.25">
      <c r="Q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8" spans="17:17" ht="17.100000000000001" customHeight="1" x14ac:dyDescent="0.25">
      <c r="Q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19" spans="17:17" ht="17.100000000000001" customHeight="1" x14ac:dyDescent="0.25">
      <c r="Q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0" spans="17:17" ht="17.100000000000001" customHeight="1" x14ac:dyDescent="0.25">
      <c r="Q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1" spans="17:17" ht="17.100000000000001" customHeight="1" x14ac:dyDescent="0.25">
      <c r="Q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2" spans="17:17" ht="17.100000000000001" customHeight="1" x14ac:dyDescent="0.25">
      <c r="Q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3" spans="17:17" ht="17.100000000000001" customHeight="1" x14ac:dyDescent="0.25">
      <c r="Q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4" spans="17:17" ht="17.100000000000001" customHeight="1" x14ac:dyDescent="0.25">
      <c r="Q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5" spans="17:17" ht="17.100000000000001" customHeight="1" x14ac:dyDescent="0.25">
      <c r="Q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6" spans="17:17" ht="17.100000000000001" customHeight="1" x14ac:dyDescent="0.25">
      <c r="Q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7" spans="17:17" ht="17.100000000000001" customHeight="1" x14ac:dyDescent="0.25">
      <c r="Q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8" spans="17:17" ht="17.100000000000001" customHeight="1" x14ac:dyDescent="0.25">
      <c r="Q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29" spans="17:17" ht="17.100000000000001" customHeight="1" x14ac:dyDescent="0.25">
      <c r="Q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0" spans="17:17" ht="17.100000000000001" customHeight="1" x14ac:dyDescent="0.25">
      <c r="Q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1" spans="17:17" ht="17.100000000000001" customHeight="1" x14ac:dyDescent="0.25">
      <c r="Q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2" spans="17:17" ht="17.100000000000001" customHeight="1" x14ac:dyDescent="0.25">
      <c r="Q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3" spans="17:17" ht="17.100000000000001" customHeight="1" x14ac:dyDescent="0.25">
      <c r="Q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4" spans="17:17" ht="17.100000000000001" customHeight="1" x14ac:dyDescent="0.25">
      <c r="Q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5" spans="17:17" ht="17.100000000000001" customHeight="1" x14ac:dyDescent="0.25">
      <c r="Q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6" spans="17:17" ht="17.100000000000001" customHeight="1" x14ac:dyDescent="0.25">
      <c r="Q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7" spans="17:17" ht="17.100000000000001" customHeight="1" x14ac:dyDescent="0.25">
      <c r="Q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8" spans="17:17" ht="17.100000000000001" customHeight="1" x14ac:dyDescent="0.25">
      <c r="Q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39" spans="17:17" ht="17.100000000000001" customHeight="1" x14ac:dyDescent="0.25">
      <c r="Q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0" spans="17:17" ht="17.100000000000001" customHeight="1" x14ac:dyDescent="0.25">
      <c r="Q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1" spans="17:17" ht="17.100000000000001" customHeight="1" x14ac:dyDescent="0.25">
      <c r="Q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2" spans="17:17" ht="17.100000000000001" customHeight="1" x14ac:dyDescent="0.25">
      <c r="Q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3" spans="17:17" ht="17.100000000000001" customHeight="1" x14ac:dyDescent="0.25">
      <c r="Q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4" spans="17:17" ht="17.100000000000001" customHeight="1" x14ac:dyDescent="0.25">
      <c r="Q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5" spans="17:17" ht="17.100000000000001" customHeight="1" x14ac:dyDescent="0.25">
      <c r="Q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6" spans="17:17" ht="17.100000000000001" customHeight="1" x14ac:dyDescent="0.25">
      <c r="Q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7" spans="17:17" ht="17.100000000000001" customHeight="1" x14ac:dyDescent="0.25">
      <c r="Q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8" spans="17:17" ht="17.100000000000001" customHeight="1" x14ac:dyDescent="0.25">
      <c r="Q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49" spans="17:17" ht="17.100000000000001" customHeight="1" x14ac:dyDescent="0.25">
      <c r="Q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0" spans="17:17" ht="17.100000000000001" customHeight="1" x14ac:dyDescent="0.25">
      <c r="Q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1" spans="17:17" ht="17.100000000000001" customHeight="1" x14ac:dyDescent="0.25">
      <c r="Q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2" spans="17:17" ht="17.100000000000001" customHeight="1" x14ac:dyDescent="0.25">
      <c r="Q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3" spans="17:17" ht="17.100000000000001" customHeight="1" x14ac:dyDescent="0.25">
      <c r="Q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4" spans="17:17" ht="17.100000000000001" customHeight="1" x14ac:dyDescent="0.25">
      <c r="Q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5" spans="17:17" ht="17.100000000000001" customHeight="1" x14ac:dyDescent="0.25">
      <c r="Q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6" spans="17:17" ht="17.100000000000001" customHeight="1" x14ac:dyDescent="0.25">
      <c r="Q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7" spans="17:17" ht="17.100000000000001" customHeight="1" x14ac:dyDescent="0.25">
      <c r="Q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8" spans="17:17" ht="17.100000000000001" customHeight="1" x14ac:dyDescent="0.25">
      <c r="Q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59" spans="17:17" ht="17.100000000000001" customHeight="1" x14ac:dyDescent="0.25">
      <c r="Q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0" spans="17:17" ht="17.100000000000001" customHeight="1" x14ac:dyDescent="0.25">
      <c r="Q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1" spans="17:17" ht="17.100000000000001" customHeight="1" x14ac:dyDescent="0.25">
      <c r="Q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2" spans="17:17" ht="17.100000000000001" customHeight="1" x14ac:dyDescent="0.25">
      <c r="Q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3" spans="17:17" ht="17.100000000000001" customHeight="1" x14ac:dyDescent="0.25">
      <c r="Q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4" spans="17:17" ht="17.100000000000001" customHeight="1" x14ac:dyDescent="0.25">
      <c r="Q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5" spans="17:17" ht="17.100000000000001" customHeight="1" x14ac:dyDescent="0.25">
      <c r="Q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6" spans="17:17" ht="17.100000000000001" customHeight="1" x14ac:dyDescent="0.25">
      <c r="Q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7" spans="17:17" ht="17.100000000000001" customHeight="1" x14ac:dyDescent="0.25">
      <c r="Q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8" spans="17:17" ht="17.100000000000001" customHeight="1" x14ac:dyDescent="0.25">
      <c r="Q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69" spans="17:17" ht="17.100000000000001" customHeight="1" x14ac:dyDescent="0.25">
      <c r="Q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0" spans="17:17" ht="17.100000000000001" customHeight="1" x14ac:dyDescent="0.25">
      <c r="Q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1" spans="17:17" ht="17.100000000000001" customHeight="1" x14ac:dyDescent="0.25">
      <c r="Q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2" spans="17:17" ht="17.100000000000001" customHeight="1" x14ac:dyDescent="0.25">
      <c r="Q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3" spans="17:17" ht="17.100000000000001" customHeight="1" x14ac:dyDescent="0.25">
      <c r="Q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4" spans="17:17" ht="17.100000000000001" customHeight="1" x14ac:dyDescent="0.25">
      <c r="Q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5" spans="17:17" ht="17.100000000000001" customHeight="1" x14ac:dyDescent="0.25">
      <c r="Q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6" spans="17:17" ht="17.100000000000001" customHeight="1" x14ac:dyDescent="0.25">
      <c r="Q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7" spans="17:17" ht="17.100000000000001" customHeight="1" x14ac:dyDescent="0.25">
      <c r="Q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8" spans="17:17" ht="17.100000000000001" customHeight="1" x14ac:dyDescent="0.25">
      <c r="Q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79" spans="17:17" ht="17.100000000000001" customHeight="1" x14ac:dyDescent="0.25">
      <c r="Q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0" spans="17:17" ht="17.100000000000001" customHeight="1" x14ac:dyDescent="0.25">
      <c r="Q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1" spans="17:17" ht="17.100000000000001" customHeight="1" x14ac:dyDescent="0.25">
      <c r="Q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2" spans="17:17" ht="17.100000000000001" customHeight="1" x14ac:dyDescent="0.25">
      <c r="Q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3" spans="17:17" ht="17.100000000000001" customHeight="1" x14ac:dyDescent="0.25">
      <c r="Q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4" spans="17:17" ht="17.100000000000001" customHeight="1" x14ac:dyDescent="0.25">
      <c r="Q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5" spans="17:17" ht="17.100000000000001" customHeight="1" x14ac:dyDescent="0.25">
      <c r="Q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6" spans="17:17" ht="17.100000000000001" customHeight="1" x14ac:dyDescent="0.25">
      <c r="Q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7" spans="17:17" ht="17.100000000000001" customHeight="1" x14ac:dyDescent="0.25">
      <c r="Q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8" spans="17:17" ht="17.100000000000001" customHeight="1" x14ac:dyDescent="0.25">
      <c r="Q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89" spans="17:17" ht="17.100000000000001" customHeight="1" x14ac:dyDescent="0.25">
      <c r="Q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0" spans="17:17" ht="17.100000000000001" customHeight="1" x14ac:dyDescent="0.25">
      <c r="Q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1" spans="17:17" ht="17.100000000000001" customHeight="1" x14ac:dyDescent="0.25">
      <c r="Q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2" spans="17:17" ht="17.100000000000001" customHeight="1" x14ac:dyDescent="0.25">
      <c r="Q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3" spans="17:17" ht="17.100000000000001" customHeight="1" x14ac:dyDescent="0.25">
      <c r="Q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4" spans="17:17" ht="17.100000000000001" customHeight="1" x14ac:dyDescent="0.25">
      <c r="Q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5" spans="17:17" ht="17.100000000000001" customHeight="1" x14ac:dyDescent="0.25">
      <c r="Q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6" spans="17:17" ht="17.100000000000001" customHeight="1" x14ac:dyDescent="0.25">
      <c r="Q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7" spans="17:17" ht="17.100000000000001" customHeight="1" x14ac:dyDescent="0.25">
      <c r="Q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8" spans="17:17" ht="17.100000000000001" customHeight="1" x14ac:dyDescent="0.25">
      <c r="Q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999" spans="17:17" ht="17.100000000000001" customHeight="1" x14ac:dyDescent="0.25">
      <c r="Q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0" spans="17:17" ht="17.100000000000001" customHeight="1" x14ac:dyDescent="0.25">
      <c r="Q1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1" spans="17:17" ht="17.100000000000001" customHeight="1" x14ac:dyDescent="0.25">
      <c r="Q1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2" spans="17:17" ht="17.100000000000001" customHeight="1" x14ac:dyDescent="0.25">
      <c r="Q1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3" spans="17:17" ht="17.100000000000001" customHeight="1" x14ac:dyDescent="0.25">
      <c r="Q1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4" spans="17:17" ht="17.100000000000001" customHeight="1" x14ac:dyDescent="0.25">
      <c r="Q1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5" spans="17:17" ht="17.100000000000001" customHeight="1" x14ac:dyDescent="0.25">
      <c r="Q1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6" spans="17:17" ht="17.100000000000001" customHeight="1" x14ac:dyDescent="0.25">
      <c r="Q1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7" spans="17:17" ht="17.100000000000001" customHeight="1" x14ac:dyDescent="0.25">
      <c r="Q1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8" spans="17:17" ht="17.100000000000001" customHeight="1" x14ac:dyDescent="0.25">
      <c r="Q1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09" spans="17:17" ht="17.100000000000001" customHeight="1" x14ac:dyDescent="0.25">
      <c r="Q1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0" spans="17:17" ht="17.100000000000001" customHeight="1" x14ac:dyDescent="0.25">
      <c r="Q1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1" spans="17:17" ht="17.100000000000001" customHeight="1" x14ac:dyDescent="0.25">
      <c r="Q1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2" spans="17:17" ht="17.100000000000001" customHeight="1" x14ac:dyDescent="0.25">
      <c r="Q1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3" spans="17:17" ht="17.100000000000001" customHeight="1" x14ac:dyDescent="0.25">
      <c r="Q1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4" spans="17:17" ht="17.100000000000001" customHeight="1" x14ac:dyDescent="0.25">
      <c r="Q1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5" spans="17:17" ht="17.100000000000001" customHeight="1" x14ac:dyDescent="0.25">
      <c r="Q1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6" spans="17:17" ht="17.100000000000001" customHeight="1" x14ac:dyDescent="0.25">
      <c r="Q1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7" spans="17:17" ht="17.100000000000001" customHeight="1" x14ac:dyDescent="0.25">
      <c r="Q1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8" spans="17:17" ht="17.100000000000001" customHeight="1" x14ac:dyDescent="0.25">
      <c r="Q1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19" spans="17:17" ht="17.100000000000001" customHeight="1" x14ac:dyDescent="0.25">
      <c r="Q1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0" spans="17:17" ht="17.100000000000001" customHeight="1" x14ac:dyDescent="0.25">
      <c r="Q1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1" spans="17:17" ht="17.100000000000001" customHeight="1" x14ac:dyDescent="0.25">
      <c r="Q1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2" spans="17:17" ht="17.100000000000001" customHeight="1" x14ac:dyDescent="0.25">
      <c r="Q1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3" spans="17:17" ht="17.100000000000001" customHeight="1" x14ac:dyDescent="0.25">
      <c r="Q1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4" spans="17:17" ht="17.100000000000001" customHeight="1" x14ac:dyDescent="0.25">
      <c r="Q1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5" spans="17:17" ht="17.100000000000001" customHeight="1" x14ac:dyDescent="0.25">
      <c r="Q1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6" spans="17:17" ht="17.100000000000001" customHeight="1" x14ac:dyDescent="0.25">
      <c r="Q1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7" spans="17:17" ht="17.100000000000001" customHeight="1" x14ac:dyDescent="0.25">
      <c r="Q1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8" spans="17:17" ht="17.100000000000001" customHeight="1" x14ac:dyDescent="0.25">
      <c r="Q1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29" spans="17:17" ht="17.100000000000001" customHeight="1" x14ac:dyDescent="0.25">
      <c r="Q1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0" spans="17:17" ht="17.100000000000001" customHeight="1" x14ac:dyDescent="0.25">
      <c r="Q1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1" spans="17:17" ht="17.100000000000001" customHeight="1" x14ac:dyDescent="0.25">
      <c r="Q1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2" spans="17:17" ht="17.100000000000001" customHeight="1" x14ac:dyDescent="0.25">
      <c r="Q1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3" spans="17:17" ht="17.100000000000001" customHeight="1" x14ac:dyDescent="0.25">
      <c r="Q1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4" spans="17:17" ht="17.100000000000001" customHeight="1" x14ac:dyDescent="0.25">
      <c r="Q1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5" spans="17:17" ht="17.100000000000001" customHeight="1" x14ac:dyDescent="0.25">
      <c r="Q1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6" spans="17:17" ht="17.100000000000001" customHeight="1" x14ac:dyDescent="0.25">
      <c r="Q1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7" spans="17:17" ht="17.100000000000001" customHeight="1" x14ac:dyDescent="0.25">
      <c r="Q1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8" spans="17:17" ht="17.100000000000001" customHeight="1" x14ac:dyDescent="0.25">
      <c r="Q1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39" spans="17:17" ht="17.100000000000001" customHeight="1" x14ac:dyDescent="0.25">
      <c r="Q1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0" spans="17:17" ht="17.100000000000001" customHeight="1" x14ac:dyDescent="0.25">
      <c r="Q1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1" spans="17:17" ht="17.100000000000001" customHeight="1" x14ac:dyDescent="0.25">
      <c r="Q1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2" spans="17:17" ht="17.100000000000001" customHeight="1" x14ac:dyDescent="0.25">
      <c r="Q1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3" spans="17:17" ht="17.100000000000001" customHeight="1" x14ac:dyDescent="0.25">
      <c r="Q1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4" spans="17:17" ht="17.100000000000001" customHeight="1" x14ac:dyDescent="0.25">
      <c r="Q1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5" spans="17:17" ht="17.100000000000001" customHeight="1" x14ac:dyDescent="0.25">
      <c r="Q1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6" spans="17:17" ht="17.100000000000001" customHeight="1" x14ac:dyDescent="0.25">
      <c r="Q1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7" spans="17:17" ht="17.100000000000001" customHeight="1" x14ac:dyDescent="0.25">
      <c r="Q1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8" spans="17:17" ht="17.100000000000001" customHeight="1" x14ac:dyDescent="0.25">
      <c r="Q1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49" spans="17:17" ht="17.100000000000001" customHeight="1" x14ac:dyDescent="0.25">
      <c r="Q1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0" spans="17:17" ht="17.100000000000001" customHeight="1" x14ac:dyDescent="0.25">
      <c r="Q1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1" spans="17:17" ht="17.100000000000001" customHeight="1" x14ac:dyDescent="0.25">
      <c r="Q1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2" spans="17:17" ht="17.100000000000001" customHeight="1" x14ac:dyDescent="0.25">
      <c r="Q1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3" spans="17:17" ht="17.100000000000001" customHeight="1" x14ac:dyDescent="0.25">
      <c r="Q1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4" spans="17:17" ht="17.100000000000001" customHeight="1" x14ac:dyDescent="0.25">
      <c r="Q1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5" spans="17:17" ht="17.100000000000001" customHeight="1" x14ac:dyDescent="0.25">
      <c r="Q1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6" spans="17:17" ht="17.100000000000001" customHeight="1" x14ac:dyDescent="0.25">
      <c r="Q1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7" spans="17:17" ht="17.100000000000001" customHeight="1" x14ac:dyDescent="0.25">
      <c r="Q1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8" spans="17:17" ht="17.100000000000001" customHeight="1" x14ac:dyDescent="0.25">
      <c r="Q1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59" spans="17:17" ht="17.100000000000001" customHeight="1" x14ac:dyDescent="0.25">
      <c r="Q1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0" spans="17:17" ht="17.100000000000001" customHeight="1" x14ac:dyDescent="0.25">
      <c r="Q1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1" spans="17:17" ht="17.100000000000001" customHeight="1" x14ac:dyDescent="0.25">
      <c r="Q1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2" spans="17:17" ht="17.100000000000001" customHeight="1" x14ac:dyDescent="0.25">
      <c r="Q1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3" spans="17:17" ht="17.100000000000001" customHeight="1" x14ac:dyDescent="0.25">
      <c r="Q1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4" spans="17:17" ht="17.100000000000001" customHeight="1" x14ac:dyDescent="0.25">
      <c r="Q1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5" spans="17:17" ht="17.100000000000001" customHeight="1" x14ac:dyDescent="0.25">
      <c r="Q1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6" spans="17:17" ht="17.100000000000001" customHeight="1" x14ac:dyDescent="0.25">
      <c r="Q1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7" spans="17:17" ht="17.100000000000001" customHeight="1" x14ac:dyDescent="0.25">
      <c r="Q1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8" spans="17:17" ht="17.100000000000001" customHeight="1" x14ac:dyDescent="0.25">
      <c r="Q1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69" spans="17:17" ht="17.100000000000001" customHeight="1" x14ac:dyDescent="0.25">
      <c r="Q1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0" spans="17:17" ht="17.100000000000001" customHeight="1" x14ac:dyDescent="0.25">
      <c r="Q1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1" spans="17:17" ht="17.100000000000001" customHeight="1" x14ac:dyDescent="0.25">
      <c r="Q1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2" spans="17:17" ht="17.100000000000001" customHeight="1" x14ac:dyDescent="0.25">
      <c r="Q1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3" spans="17:17" ht="17.100000000000001" customHeight="1" x14ac:dyDescent="0.25">
      <c r="Q1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4" spans="17:17" ht="17.100000000000001" customHeight="1" x14ac:dyDescent="0.25">
      <c r="Q1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5" spans="17:17" ht="17.100000000000001" customHeight="1" x14ac:dyDescent="0.25">
      <c r="Q1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6" spans="17:17" ht="17.100000000000001" customHeight="1" x14ac:dyDescent="0.25">
      <c r="Q1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7" spans="17:17" ht="17.100000000000001" customHeight="1" x14ac:dyDescent="0.25">
      <c r="Q1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8" spans="17:17" ht="17.100000000000001" customHeight="1" x14ac:dyDescent="0.25">
      <c r="Q1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79" spans="17:17" ht="17.100000000000001" customHeight="1" x14ac:dyDescent="0.25">
      <c r="Q1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0" spans="17:17" ht="17.100000000000001" customHeight="1" x14ac:dyDescent="0.25">
      <c r="Q1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1" spans="17:17" ht="17.100000000000001" customHeight="1" x14ac:dyDescent="0.25">
      <c r="Q1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2" spans="17:17" ht="17.100000000000001" customHeight="1" x14ac:dyDescent="0.25">
      <c r="Q1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3" spans="17:17" ht="17.100000000000001" customHeight="1" x14ac:dyDescent="0.25">
      <c r="Q1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4" spans="17:17" ht="17.100000000000001" customHeight="1" x14ac:dyDescent="0.25">
      <c r="Q1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5" spans="17:17" ht="17.100000000000001" customHeight="1" x14ac:dyDescent="0.25">
      <c r="Q1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6" spans="17:17" ht="17.100000000000001" customHeight="1" x14ac:dyDescent="0.25">
      <c r="Q1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7" spans="17:17" ht="17.100000000000001" customHeight="1" x14ac:dyDescent="0.25">
      <c r="Q1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8" spans="17:17" ht="17.100000000000001" customHeight="1" x14ac:dyDescent="0.25">
      <c r="Q1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89" spans="17:17" ht="17.100000000000001" customHeight="1" x14ac:dyDescent="0.25">
      <c r="Q1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0" spans="17:17" ht="17.100000000000001" customHeight="1" x14ac:dyDescent="0.25">
      <c r="Q1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1" spans="17:17" ht="17.100000000000001" customHeight="1" x14ac:dyDescent="0.25">
      <c r="Q1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2" spans="17:17" ht="17.100000000000001" customHeight="1" x14ac:dyDescent="0.25">
      <c r="Q1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3" spans="17:17" ht="17.100000000000001" customHeight="1" x14ac:dyDescent="0.25">
      <c r="Q1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4" spans="17:17" ht="17.100000000000001" customHeight="1" x14ac:dyDescent="0.25">
      <c r="Q1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5" spans="17:17" ht="17.100000000000001" customHeight="1" x14ac:dyDescent="0.25">
      <c r="Q1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6" spans="17:17" ht="17.100000000000001" customHeight="1" x14ac:dyDescent="0.25">
      <c r="Q1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7" spans="17:17" ht="17.100000000000001" customHeight="1" x14ac:dyDescent="0.25">
      <c r="Q1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8" spans="17:17" ht="17.100000000000001" customHeight="1" x14ac:dyDescent="0.25">
      <c r="Q1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099" spans="17:17" ht="17.100000000000001" customHeight="1" x14ac:dyDescent="0.25">
      <c r="Q1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0" spans="17:17" ht="17.100000000000001" customHeight="1" x14ac:dyDescent="0.25">
      <c r="Q1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1" spans="17:17" ht="17.100000000000001" customHeight="1" x14ac:dyDescent="0.25">
      <c r="Q1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2" spans="17:17" ht="17.100000000000001" customHeight="1" x14ac:dyDescent="0.25">
      <c r="Q1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3" spans="17:17" ht="17.100000000000001" customHeight="1" x14ac:dyDescent="0.25">
      <c r="Q1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4" spans="17:17" ht="17.100000000000001" customHeight="1" x14ac:dyDescent="0.25">
      <c r="Q1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5" spans="17:17" ht="17.100000000000001" customHeight="1" x14ac:dyDescent="0.25">
      <c r="Q1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6" spans="17:17" ht="17.100000000000001" customHeight="1" x14ac:dyDescent="0.25">
      <c r="Q1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7" spans="17:17" ht="17.100000000000001" customHeight="1" x14ac:dyDescent="0.25">
      <c r="Q1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8" spans="17:17" ht="17.100000000000001" customHeight="1" x14ac:dyDescent="0.25">
      <c r="Q1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09" spans="17:17" ht="17.100000000000001" customHeight="1" x14ac:dyDescent="0.25">
      <c r="Q1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0" spans="17:17" ht="17.100000000000001" customHeight="1" x14ac:dyDescent="0.25">
      <c r="Q1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1" spans="17:17" ht="17.100000000000001" customHeight="1" x14ac:dyDescent="0.25">
      <c r="Q1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2" spans="17:17" ht="17.100000000000001" customHeight="1" x14ac:dyDescent="0.25">
      <c r="Q1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3" spans="17:17" ht="17.100000000000001" customHeight="1" x14ac:dyDescent="0.25">
      <c r="Q1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4" spans="17:17" ht="17.100000000000001" customHeight="1" x14ac:dyDescent="0.25">
      <c r="Q1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5" spans="17:17" ht="17.100000000000001" customHeight="1" x14ac:dyDescent="0.25">
      <c r="Q1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6" spans="17:17" ht="17.100000000000001" customHeight="1" x14ac:dyDescent="0.25">
      <c r="Q1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7" spans="17:17" ht="17.100000000000001" customHeight="1" x14ac:dyDescent="0.25">
      <c r="Q1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8" spans="17:17" ht="17.100000000000001" customHeight="1" x14ac:dyDescent="0.25">
      <c r="Q1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19" spans="17:17" ht="17.100000000000001" customHeight="1" x14ac:dyDescent="0.25">
      <c r="Q1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0" spans="17:17" ht="17.100000000000001" customHeight="1" x14ac:dyDescent="0.25">
      <c r="Q1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1" spans="17:17" ht="17.100000000000001" customHeight="1" x14ac:dyDescent="0.25">
      <c r="Q1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2" spans="17:17" ht="17.100000000000001" customHeight="1" x14ac:dyDescent="0.25">
      <c r="Q1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3" spans="17:17" ht="17.100000000000001" customHeight="1" x14ac:dyDescent="0.25">
      <c r="Q1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4" spans="17:17" ht="17.100000000000001" customHeight="1" x14ac:dyDescent="0.25">
      <c r="Q1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5" spans="17:17" ht="17.100000000000001" customHeight="1" x14ac:dyDescent="0.25">
      <c r="Q1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6" spans="17:17" ht="17.100000000000001" customHeight="1" x14ac:dyDescent="0.25">
      <c r="Q1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7" spans="17:17" ht="17.100000000000001" customHeight="1" x14ac:dyDescent="0.25">
      <c r="Q1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8" spans="17:17" ht="17.100000000000001" customHeight="1" x14ac:dyDescent="0.25">
      <c r="Q1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29" spans="17:17" ht="17.100000000000001" customHeight="1" x14ac:dyDescent="0.25">
      <c r="Q1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0" spans="17:17" ht="17.100000000000001" customHeight="1" x14ac:dyDescent="0.25">
      <c r="Q1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1" spans="17:17" ht="17.100000000000001" customHeight="1" x14ac:dyDescent="0.25">
      <c r="Q1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2" spans="17:17" ht="17.100000000000001" customHeight="1" x14ac:dyDescent="0.25">
      <c r="Q1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3" spans="17:17" ht="17.100000000000001" customHeight="1" x14ac:dyDescent="0.25">
      <c r="Q1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4" spans="17:17" ht="17.100000000000001" customHeight="1" x14ac:dyDescent="0.25">
      <c r="Q1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5" spans="17:17" ht="17.100000000000001" customHeight="1" x14ac:dyDescent="0.25">
      <c r="Q1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6" spans="17:17" ht="17.100000000000001" customHeight="1" x14ac:dyDescent="0.25">
      <c r="Q1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7" spans="17:17" ht="17.100000000000001" customHeight="1" x14ac:dyDescent="0.25">
      <c r="Q1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8" spans="17:17" ht="17.100000000000001" customHeight="1" x14ac:dyDescent="0.25">
      <c r="Q1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39" spans="17:17" ht="17.100000000000001" customHeight="1" x14ac:dyDescent="0.25">
      <c r="Q1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0" spans="17:17" ht="17.100000000000001" customHeight="1" x14ac:dyDescent="0.25">
      <c r="Q1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1" spans="17:17" ht="17.100000000000001" customHeight="1" x14ac:dyDescent="0.25">
      <c r="Q1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2" spans="17:17" ht="17.100000000000001" customHeight="1" x14ac:dyDescent="0.25">
      <c r="Q1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3" spans="17:17" ht="17.100000000000001" customHeight="1" x14ac:dyDescent="0.25">
      <c r="Q1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4" spans="17:17" ht="17.100000000000001" customHeight="1" x14ac:dyDescent="0.25">
      <c r="Q1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5" spans="17:17" ht="17.100000000000001" customHeight="1" x14ac:dyDescent="0.25">
      <c r="Q1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6" spans="17:17" ht="17.100000000000001" customHeight="1" x14ac:dyDescent="0.25">
      <c r="Q1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7" spans="17:17" ht="17.100000000000001" customHeight="1" x14ac:dyDescent="0.25">
      <c r="Q1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8" spans="17:17" ht="17.100000000000001" customHeight="1" x14ac:dyDescent="0.25">
      <c r="Q1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49" spans="17:17" ht="17.100000000000001" customHeight="1" x14ac:dyDescent="0.25">
      <c r="Q1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0" spans="17:17" ht="17.100000000000001" customHeight="1" x14ac:dyDescent="0.25">
      <c r="Q1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1" spans="17:17" ht="17.100000000000001" customHeight="1" x14ac:dyDescent="0.25">
      <c r="Q1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2" spans="17:17" ht="17.100000000000001" customHeight="1" x14ac:dyDescent="0.25">
      <c r="Q1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3" spans="17:17" ht="17.100000000000001" customHeight="1" x14ac:dyDescent="0.25">
      <c r="Q1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4" spans="17:17" ht="17.100000000000001" customHeight="1" x14ac:dyDescent="0.25">
      <c r="Q1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5" spans="17:17" ht="17.100000000000001" customHeight="1" x14ac:dyDescent="0.25">
      <c r="Q1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6" spans="17:17" ht="17.100000000000001" customHeight="1" x14ac:dyDescent="0.25">
      <c r="Q1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7" spans="17:17" ht="17.100000000000001" customHeight="1" x14ac:dyDescent="0.25">
      <c r="Q1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8" spans="17:17" ht="17.100000000000001" customHeight="1" x14ac:dyDescent="0.25">
      <c r="Q1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59" spans="17:17" ht="17.100000000000001" customHeight="1" x14ac:dyDescent="0.25">
      <c r="Q1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0" spans="17:17" ht="17.100000000000001" customHeight="1" x14ac:dyDescent="0.25">
      <c r="Q1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1" spans="17:17" ht="17.100000000000001" customHeight="1" x14ac:dyDescent="0.25">
      <c r="Q1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2" spans="17:17" ht="17.100000000000001" customHeight="1" x14ac:dyDescent="0.25">
      <c r="Q1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3" spans="17:17" ht="17.100000000000001" customHeight="1" x14ac:dyDescent="0.25">
      <c r="Q1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4" spans="17:17" ht="17.100000000000001" customHeight="1" x14ac:dyDescent="0.25">
      <c r="Q1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5" spans="17:17" ht="17.100000000000001" customHeight="1" x14ac:dyDescent="0.25">
      <c r="Q1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6" spans="17:17" ht="17.100000000000001" customHeight="1" x14ac:dyDescent="0.25">
      <c r="Q1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7" spans="17:17" ht="17.100000000000001" customHeight="1" x14ac:dyDescent="0.25">
      <c r="Q1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8" spans="17:17" ht="17.100000000000001" customHeight="1" x14ac:dyDescent="0.25">
      <c r="Q1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69" spans="17:17" ht="17.100000000000001" customHeight="1" x14ac:dyDescent="0.25">
      <c r="Q1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0" spans="17:17" ht="17.100000000000001" customHeight="1" x14ac:dyDescent="0.25">
      <c r="Q1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1" spans="17:17" ht="17.100000000000001" customHeight="1" x14ac:dyDescent="0.25">
      <c r="Q1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2" spans="17:17" ht="17.100000000000001" customHeight="1" x14ac:dyDescent="0.25">
      <c r="Q1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3" spans="17:17" ht="17.100000000000001" customHeight="1" x14ac:dyDescent="0.25">
      <c r="Q1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4" spans="17:17" ht="17.100000000000001" customHeight="1" x14ac:dyDescent="0.25">
      <c r="Q1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5" spans="17:17" ht="17.100000000000001" customHeight="1" x14ac:dyDescent="0.25">
      <c r="Q1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6" spans="17:17" ht="17.100000000000001" customHeight="1" x14ac:dyDescent="0.25">
      <c r="Q1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7" spans="17:17" ht="17.100000000000001" customHeight="1" x14ac:dyDescent="0.25">
      <c r="Q1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8" spans="17:17" ht="17.100000000000001" customHeight="1" x14ac:dyDescent="0.25">
      <c r="Q1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79" spans="17:17" ht="17.100000000000001" customHeight="1" x14ac:dyDescent="0.25">
      <c r="Q1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0" spans="17:17" ht="17.100000000000001" customHeight="1" x14ac:dyDescent="0.25">
      <c r="Q1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1" spans="17:17" ht="17.100000000000001" customHeight="1" x14ac:dyDescent="0.25">
      <c r="Q1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2" spans="17:17" ht="17.100000000000001" customHeight="1" x14ac:dyDescent="0.25">
      <c r="Q1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3" spans="17:17" ht="17.100000000000001" customHeight="1" x14ac:dyDescent="0.25">
      <c r="Q1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4" spans="17:17" ht="17.100000000000001" customHeight="1" x14ac:dyDescent="0.25">
      <c r="Q1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5" spans="17:17" ht="17.100000000000001" customHeight="1" x14ac:dyDescent="0.25">
      <c r="Q1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6" spans="17:17" ht="17.100000000000001" customHeight="1" x14ac:dyDescent="0.25">
      <c r="Q1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7" spans="17:17" ht="17.100000000000001" customHeight="1" x14ac:dyDescent="0.25">
      <c r="Q1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8" spans="17:17" ht="17.100000000000001" customHeight="1" x14ac:dyDescent="0.25">
      <c r="Q1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89" spans="17:17" ht="17.100000000000001" customHeight="1" x14ac:dyDescent="0.25">
      <c r="Q1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0" spans="17:17" ht="17.100000000000001" customHeight="1" x14ac:dyDescent="0.25">
      <c r="Q1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1" spans="17:17" ht="17.100000000000001" customHeight="1" x14ac:dyDescent="0.25">
      <c r="Q1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2" spans="17:17" ht="17.100000000000001" customHeight="1" x14ac:dyDescent="0.25">
      <c r="Q1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3" spans="17:17" ht="17.100000000000001" customHeight="1" x14ac:dyDescent="0.25">
      <c r="Q1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4" spans="17:17" ht="17.100000000000001" customHeight="1" x14ac:dyDescent="0.25">
      <c r="Q1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5" spans="17:17" ht="17.100000000000001" customHeight="1" x14ac:dyDescent="0.25">
      <c r="Q1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6" spans="17:17" ht="17.100000000000001" customHeight="1" x14ac:dyDescent="0.25">
      <c r="Q1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7" spans="17:17" ht="17.100000000000001" customHeight="1" x14ac:dyDescent="0.25">
      <c r="Q1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8" spans="17:17" ht="17.100000000000001" customHeight="1" x14ac:dyDescent="0.25">
      <c r="Q1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199" spans="17:17" ht="17.100000000000001" customHeight="1" x14ac:dyDescent="0.25">
      <c r="Q1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0" spans="17:17" ht="17.100000000000001" customHeight="1" x14ac:dyDescent="0.25">
      <c r="Q1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1" spans="17:17" ht="17.100000000000001" customHeight="1" x14ac:dyDescent="0.25">
      <c r="Q1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2" spans="17:17" ht="17.100000000000001" customHeight="1" x14ac:dyDescent="0.25">
      <c r="Q1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3" spans="17:17" ht="17.100000000000001" customHeight="1" x14ac:dyDescent="0.25">
      <c r="Q1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4" spans="17:17" ht="17.100000000000001" customHeight="1" x14ac:dyDescent="0.25">
      <c r="Q1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5" spans="17:17" ht="17.100000000000001" customHeight="1" x14ac:dyDescent="0.25">
      <c r="Q1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6" spans="17:17" ht="17.100000000000001" customHeight="1" x14ac:dyDescent="0.25">
      <c r="Q1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7" spans="17:17" ht="17.100000000000001" customHeight="1" x14ac:dyDescent="0.25">
      <c r="Q1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8" spans="17:17" ht="17.100000000000001" customHeight="1" x14ac:dyDescent="0.25">
      <c r="Q1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09" spans="17:17" ht="17.100000000000001" customHeight="1" x14ac:dyDescent="0.25">
      <c r="Q1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0" spans="17:17" ht="17.100000000000001" customHeight="1" x14ac:dyDescent="0.25">
      <c r="Q1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1" spans="17:17" ht="17.100000000000001" customHeight="1" x14ac:dyDescent="0.25">
      <c r="Q1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2" spans="17:17" ht="17.100000000000001" customHeight="1" x14ac:dyDescent="0.25">
      <c r="Q1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3" spans="17:17" ht="17.100000000000001" customHeight="1" x14ac:dyDescent="0.25">
      <c r="Q1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4" spans="17:17" ht="17.100000000000001" customHeight="1" x14ac:dyDescent="0.25">
      <c r="Q1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5" spans="17:17" ht="17.100000000000001" customHeight="1" x14ac:dyDescent="0.25">
      <c r="Q1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6" spans="17:17" ht="17.100000000000001" customHeight="1" x14ac:dyDescent="0.25">
      <c r="Q1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7" spans="17:17" ht="17.100000000000001" customHeight="1" x14ac:dyDescent="0.25">
      <c r="Q1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8" spans="17:17" ht="17.100000000000001" customHeight="1" x14ac:dyDescent="0.25">
      <c r="Q1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19" spans="17:17" ht="17.100000000000001" customHeight="1" x14ac:dyDescent="0.25">
      <c r="Q1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0" spans="17:17" ht="17.100000000000001" customHeight="1" x14ac:dyDescent="0.25">
      <c r="Q1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1" spans="17:17" ht="17.100000000000001" customHeight="1" x14ac:dyDescent="0.25">
      <c r="Q1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2" spans="17:17" ht="17.100000000000001" customHeight="1" x14ac:dyDescent="0.25">
      <c r="Q1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3" spans="17:17" ht="17.100000000000001" customHeight="1" x14ac:dyDescent="0.25">
      <c r="Q1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4" spans="17:17" ht="17.100000000000001" customHeight="1" x14ac:dyDescent="0.25">
      <c r="Q1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5" spans="17:17" ht="17.100000000000001" customHeight="1" x14ac:dyDescent="0.25">
      <c r="Q1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6" spans="17:17" ht="17.100000000000001" customHeight="1" x14ac:dyDescent="0.25">
      <c r="Q1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7" spans="17:17" ht="17.100000000000001" customHeight="1" x14ac:dyDescent="0.25">
      <c r="Q1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8" spans="17:17" ht="17.100000000000001" customHeight="1" x14ac:dyDescent="0.25">
      <c r="Q1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29" spans="17:17" ht="17.100000000000001" customHeight="1" x14ac:dyDescent="0.25">
      <c r="Q1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0" spans="17:17" ht="17.100000000000001" customHeight="1" x14ac:dyDescent="0.25">
      <c r="Q1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1" spans="17:17" ht="17.100000000000001" customHeight="1" x14ac:dyDescent="0.25">
      <c r="Q1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2" spans="17:17" ht="17.100000000000001" customHeight="1" x14ac:dyDescent="0.25">
      <c r="Q1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3" spans="17:17" ht="17.100000000000001" customHeight="1" x14ac:dyDescent="0.25">
      <c r="Q1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4" spans="17:17" ht="17.100000000000001" customHeight="1" x14ac:dyDescent="0.25">
      <c r="Q1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5" spans="17:17" ht="17.100000000000001" customHeight="1" x14ac:dyDescent="0.25">
      <c r="Q1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6" spans="17:17" ht="17.100000000000001" customHeight="1" x14ac:dyDescent="0.25">
      <c r="Q1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7" spans="17:17" ht="17.100000000000001" customHeight="1" x14ac:dyDescent="0.25">
      <c r="Q1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8" spans="17:17" ht="17.100000000000001" customHeight="1" x14ac:dyDescent="0.25">
      <c r="Q1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39" spans="17:17" ht="17.100000000000001" customHeight="1" x14ac:dyDescent="0.25">
      <c r="Q1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0" spans="17:17" ht="17.100000000000001" customHeight="1" x14ac:dyDescent="0.25">
      <c r="Q1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1" spans="17:17" ht="17.100000000000001" customHeight="1" x14ac:dyDescent="0.25">
      <c r="Q1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2" spans="17:17" ht="17.100000000000001" customHeight="1" x14ac:dyDescent="0.25">
      <c r="Q1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3" spans="17:17" ht="17.100000000000001" customHeight="1" x14ac:dyDescent="0.25">
      <c r="Q1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4" spans="17:17" ht="17.100000000000001" customHeight="1" x14ac:dyDescent="0.25">
      <c r="Q1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5" spans="17:17" ht="17.100000000000001" customHeight="1" x14ac:dyDescent="0.25">
      <c r="Q1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6" spans="17:17" ht="17.100000000000001" customHeight="1" x14ac:dyDescent="0.25">
      <c r="Q1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7" spans="17:17" ht="17.100000000000001" customHeight="1" x14ac:dyDescent="0.25">
      <c r="Q1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8" spans="17:17" ht="17.100000000000001" customHeight="1" x14ac:dyDescent="0.25">
      <c r="Q1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49" spans="17:17" ht="17.100000000000001" customHeight="1" x14ac:dyDescent="0.25">
      <c r="Q1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0" spans="17:17" ht="17.100000000000001" customHeight="1" x14ac:dyDescent="0.25">
      <c r="Q1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1" spans="17:17" ht="17.100000000000001" customHeight="1" x14ac:dyDescent="0.25">
      <c r="Q1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2" spans="17:17" ht="17.100000000000001" customHeight="1" x14ac:dyDescent="0.25">
      <c r="Q1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3" spans="17:17" ht="17.100000000000001" customHeight="1" x14ac:dyDescent="0.25">
      <c r="Q1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4" spans="17:17" ht="17.100000000000001" customHeight="1" x14ac:dyDescent="0.25">
      <c r="Q1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5" spans="17:17" ht="17.100000000000001" customHeight="1" x14ac:dyDescent="0.25">
      <c r="Q1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6" spans="17:17" ht="17.100000000000001" customHeight="1" x14ac:dyDescent="0.25">
      <c r="Q1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7" spans="17:17" ht="17.100000000000001" customHeight="1" x14ac:dyDescent="0.25">
      <c r="Q1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8" spans="17:17" ht="17.100000000000001" customHeight="1" x14ac:dyDescent="0.25">
      <c r="Q1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59" spans="17:17" ht="17.100000000000001" customHeight="1" x14ac:dyDescent="0.25">
      <c r="Q1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0" spans="17:17" ht="17.100000000000001" customHeight="1" x14ac:dyDescent="0.25">
      <c r="Q1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1" spans="17:17" ht="17.100000000000001" customHeight="1" x14ac:dyDescent="0.25">
      <c r="Q1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2" spans="17:17" ht="17.100000000000001" customHeight="1" x14ac:dyDescent="0.25">
      <c r="Q1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3" spans="17:17" ht="17.100000000000001" customHeight="1" x14ac:dyDescent="0.25">
      <c r="Q1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4" spans="17:17" ht="17.100000000000001" customHeight="1" x14ac:dyDescent="0.25">
      <c r="Q1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5" spans="17:17" ht="17.100000000000001" customHeight="1" x14ac:dyDescent="0.25">
      <c r="Q1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6" spans="17:17" ht="17.100000000000001" customHeight="1" x14ac:dyDescent="0.25">
      <c r="Q1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7" spans="17:17" ht="17.100000000000001" customHeight="1" x14ac:dyDescent="0.25">
      <c r="Q1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8" spans="17:17" ht="17.100000000000001" customHeight="1" x14ac:dyDescent="0.25">
      <c r="Q1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69" spans="17:17" ht="17.100000000000001" customHeight="1" x14ac:dyDescent="0.25">
      <c r="Q1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0" spans="17:17" ht="17.100000000000001" customHeight="1" x14ac:dyDescent="0.25">
      <c r="Q1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1" spans="17:17" ht="17.100000000000001" customHeight="1" x14ac:dyDescent="0.25">
      <c r="Q1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2" spans="17:17" ht="17.100000000000001" customHeight="1" x14ac:dyDescent="0.25">
      <c r="Q1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3" spans="17:17" ht="17.100000000000001" customHeight="1" x14ac:dyDescent="0.25">
      <c r="Q1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4" spans="17:17" ht="17.100000000000001" customHeight="1" x14ac:dyDescent="0.25">
      <c r="Q1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5" spans="17:17" ht="17.100000000000001" customHeight="1" x14ac:dyDescent="0.25">
      <c r="Q1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6" spans="17:17" ht="17.100000000000001" customHeight="1" x14ac:dyDescent="0.25">
      <c r="Q1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7" spans="17:17" ht="17.100000000000001" customHeight="1" x14ac:dyDescent="0.25">
      <c r="Q1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8" spans="17:17" ht="17.100000000000001" customHeight="1" x14ac:dyDescent="0.25">
      <c r="Q1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79" spans="17:17" ht="17.100000000000001" customHeight="1" x14ac:dyDescent="0.25">
      <c r="Q1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0" spans="17:17" ht="17.100000000000001" customHeight="1" x14ac:dyDescent="0.25">
      <c r="Q1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1" spans="17:17" ht="17.100000000000001" customHeight="1" x14ac:dyDescent="0.25">
      <c r="Q1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2" spans="17:17" ht="17.100000000000001" customHeight="1" x14ac:dyDescent="0.25">
      <c r="Q1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3" spans="17:17" ht="17.100000000000001" customHeight="1" x14ac:dyDescent="0.25">
      <c r="Q1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4" spans="17:17" ht="17.100000000000001" customHeight="1" x14ac:dyDescent="0.25">
      <c r="Q1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5" spans="17:17" ht="17.100000000000001" customHeight="1" x14ac:dyDescent="0.25">
      <c r="Q1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6" spans="17:17" ht="17.100000000000001" customHeight="1" x14ac:dyDescent="0.25">
      <c r="Q1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7" spans="17:17" ht="17.100000000000001" customHeight="1" x14ac:dyDescent="0.25">
      <c r="Q1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8" spans="17:17" ht="17.100000000000001" customHeight="1" x14ac:dyDescent="0.25">
      <c r="Q1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89" spans="17:17" ht="17.100000000000001" customHeight="1" x14ac:dyDescent="0.25">
      <c r="Q1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0" spans="17:17" ht="17.100000000000001" customHeight="1" x14ac:dyDescent="0.25">
      <c r="Q1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1" spans="17:17" ht="17.100000000000001" customHeight="1" x14ac:dyDescent="0.25">
      <c r="Q1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2" spans="17:17" ht="17.100000000000001" customHeight="1" x14ac:dyDescent="0.25">
      <c r="Q1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3" spans="17:17" ht="17.100000000000001" customHeight="1" x14ac:dyDescent="0.25">
      <c r="Q1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4" spans="17:17" ht="17.100000000000001" customHeight="1" x14ac:dyDescent="0.25">
      <c r="Q1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5" spans="17:17" ht="17.100000000000001" customHeight="1" x14ac:dyDescent="0.25">
      <c r="Q1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6" spans="17:17" ht="17.100000000000001" customHeight="1" x14ac:dyDescent="0.25">
      <c r="Q1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7" spans="17:17" ht="17.100000000000001" customHeight="1" x14ac:dyDescent="0.25">
      <c r="Q1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8" spans="17:17" ht="17.100000000000001" customHeight="1" x14ac:dyDescent="0.25">
      <c r="Q1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299" spans="17:17" ht="17.100000000000001" customHeight="1" x14ac:dyDescent="0.25">
      <c r="Q1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0" spans="17:17" ht="17.100000000000001" customHeight="1" x14ac:dyDescent="0.25">
      <c r="Q1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1" spans="17:17" ht="17.100000000000001" customHeight="1" x14ac:dyDescent="0.25">
      <c r="Q1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2" spans="17:17" ht="17.100000000000001" customHeight="1" x14ac:dyDescent="0.25">
      <c r="Q1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3" spans="17:17" ht="17.100000000000001" customHeight="1" x14ac:dyDescent="0.25">
      <c r="Q1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4" spans="17:17" ht="17.100000000000001" customHeight="1" x14ac:dyDescent="0.25">
      <c r="Q1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5" spans="17:17" ht="17.100000000000001" customHeight="1" x14ac:dyDescent="0.25">
      <c r="Q1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6" spans="17:17" ht="17.100000000000001" customHeight="1" x14ac:dyDescent="0.25">
      <c r="Q1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7" spans="17:17" ht="17.100000000000001" customHeight="1" x14ac:dyDescent="0.25">
      <c r="Q1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8" spans="17:17" ht="17.100000000000001" customHeight="1" x14ac:dyDescent="0.25">
      <c r="Q1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09" spans="17:17" ht="17.100000000000001" customHeight="1" x14ac:dyDescent="0.25">
      <c r="Q1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0" spans="17:17" ht="17.100000000000001" customHeight="1" x14ac:dyDescent="0.25">
      <c r="Q1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1" spans="17:17" ht="17.100000000000001" customHeight="1" x14ac:dyDescent="0.25">
      <c r="Q1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2" spans="17:17" ht="17.100000000000001" customHeight="1" x14ac:dyDescent="0.25">
      <c r="Q1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3" spans="17:17" ht="17.100000000000001" customHeight="1" x14ac:dyDescent="0.25">
      <c r="Q1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4" spans="17:17" ht="17.100000000000001" customHeight="1" x14ac:dyDescent="0.25">
      <c r="Q1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5" spans="17:17" ht="17.100000000000001" customHeight="1" x14ac:dyDescent="0.25">
      <c r="Q1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6" spans="17:17" ht="17.100000000000001" customHeight="1" x14ac:dyDescent="0.25">
      <c r="Q1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7" spans="17:17" ht="17.100000000000001" customHeight="1" x14ac:dyDescent="0.25">
      <c r="Q1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8" spans="17:17" ht="17.100000000000001" customHeight="1" x14ac:dyDescent="0.25">
      <c r="Q1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19" spans="17:17" ht="17.100000000000001" customHeight="1" x14ac:dyDescent="0.25">
      <c r="Q1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0" spans="17:17" ht="17.100000000000001" customHeight="1" x14ac:dyDescent="0.25">
      <c r="Q1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1" spans="17:17" ht="17.100000000000001" customHeight="1" x14ac:dyDescent="0.25">
      <c r="Q1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2" spans="17:17" ht="17.100000000000001" customHeight="1" x14ac:dyDescent="0.25">
      <c r="Q1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3" spans="17:17" ht="17.100000000000001" customHeight="1" x14ac:dyDescent="0.25">
      <c r="Q1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4" spans="17:17" ht="17.100000000000001" customHeight="1" x14ac:dyDescent="0.25">
      <c r="Q1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5" spans="17:17" ht="17.100000000000001" customHeight="1" x14ac:dyDescent="0.25">
      <c r="Q1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6" spans="17:17" ht="17.100000000000001" customHeight="1" x14ac:dyDescent="0.25">
      <c r="Q1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7" spans="17:17" ht="17.100000000000001" customHeight="1" x14ac:dyDescent="0.25">
      <c r="Q1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8" spans="17:17" ht="17.100000000000001" customHeight="1" x14ac:dyDescent="0.25">
      <c r="Q1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29" spans="17:17" ht="17.100000000000001" customHeight="1" x14ac:dyDescent="0.25">
      <c r="Q1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0" spans="17:17" ht="17.100000000000001" customHeight="1" x14ac:dyDescent="0.25">
      <c r="Q1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1" spans="17:17" ht="17.100000000000001" customHeight="1" x14ac:dyDescent="0.25">
      <c r="Q1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2" spans="17:17" ht="17.100000000000001" customHeight="1" x14ac:dyDescent="0.25">
      <c r="Q1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3" spans="17:17" ht="17.100000000000001" customHeight="1" x14ac:dyDescent="0.25">
      <c r="Q1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4" spans="17:17" ht="17.100000000000001" customHeight="1" x14ac:dyDescent="0.25">
      <c r="Q1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5" spans="17:17" ht="17.100000000000001" customHeight="1" x14ac:dyDescent="0.25">
      <c r="Q1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6" spans="17:17" ht="17.100000000000001" customHeight="1" x14ac:dyDescent="0.25">
      <c r="Q1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7" spans="17:17" ht="17.100000000000001" customHeight="1" x14ac:dyDescent="0.25">
      <c r="Q1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8" spans="17:17" ht="17.100000000000001" customHeight="1" x14ac:dyDescent="0.25">
      <c r="Q1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39" spans="17:17" ht="17.100000000000001" customHeight="1" x14ac:dyDescent="0.25">
      <c r="Q1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0" spans="17:17" ht="17.100000000000001" customHeight="1" x14ac:dyDescent="0.25">
      <c r="Q1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1" spans="17:17" ht="17.100000000000001" customHeight="1" x14ac:dyDescent="0.25">
      <c r="Q1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2" spans="17:17" ht="17.100000000000001" customHeight="1" x14ac:dyDescent="0.25">
      <c r="Q1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3" spans="17:17" ht="17.100000000000001" customHeight="1" x14ac:dyDescent="0.25">
      <c r="Q1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4" spans="17:17" ht="17.100000000000001" customHeight="1" x14ac:dyDescent="0.25">
      <c r="Q1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5" spans="17:17" ht="17.100000000000001" customHeight="1" x14ac:dyDescent="0.25">
      <c r="Q1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6" spans="17:17" ht="17.100000000000001" customHeight="1" x14ac:dyDescent="0.25">
      <c r="Q1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7" spans="17:17" ht="17.100000000000001" customHeight="1" x14ac:dyDescent="0.25">
      <c r="Q1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8" spans="17:17" ht="17.100000000000001" customHeight="1" x14ac:dyDescent="0.25">
      <c r="Q1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49" spans="17:17" ht="17.100000000000001" customHeight="1" x14ac:dyDescent="0.25">
      <c r="Q1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0" spans="17:17" ht="17.100000000000001" customHeight="1" x14ac:dyDescent="0.25">
      <c r="Q1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1" spans="17:17" ht="17.100000000000001" customHeight="1" x14ac:dyDescent="0.25">
      <c r="Q1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2" spans="17:17" ht="17.100000000000001" customHeight="1" x14ac:dyDescent="0.25">
      <c r="Q1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3" spans="17:17" ht="17.100000000000001" customHeight="1" x14ac:dyDescent="0.25">
      <c r="Q1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4" spans="17:17" ht="17.100000000000001" customHeight="1" x14ac:dyDescent="0.25">
      <c r="Q1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5" spans="17:17" ht="17.100000000000001" customHeight="1" x14ac:dyDescent="0.25">
      <c r="Q1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6" spans="17:17" ht="17.100000000000001" customHeight="1" x14ac:dyDescent="0.25">
      <c r="Q1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7" spans="17:17" ht="17.100000000000001" customHeight="1" x14ac:dyDescent="0.25">
      <c r="Q1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8" spans="17:17" ht="17.100000000000001" customHeight="1" x14ac:dyDescent="0.25">
      <c r="Q1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59" spans="17:17" ht="17.100000000000001" customHeight="1" x14ac:dyDescent="0.25">
      <c r="Q1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0" spans="17:17" ht="17.100000000000001" customHeight="1" x14ac:dyDescent="0.25">
      <c r="Q1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1" spans="17:17" ht="17.100000000000001" customHeight="1" x14ac:dyDescent="0.25">
      <c r="Q1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2" spans="17:17" ht="17.100000000000001" customHeight="1" x14ac:dyDescent="0.25">
      <c r="Q1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3" spans="17:17" ht="17.100000000000001" customHeight="1" x14ac:dyDescent="0.25">
      <c r="Q1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4" spans="17:17" ht="17.100000000000001" customHeight="1" x14ac:dyDescent="0.25">
      <c r="Q1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5" spans="17:17" ht="17.100000000000001" customHeight="1" x14ac:dyDescent="0.25">
      <c r="Q1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6" spans="17:17" ht="17.100000000000001" customHeight="1" x14ac:dyDescent="0.25">
      <c r="Q1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7" spans="17:17" ht="17.100000000000001" customHeight="1" x14ac:dyDescent="0.25">
      <c r="Q1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8" spans="17:17" ht="17.100000000000001" customHeight="1" x14ac:dyDescent="0.25">
      <c r="Q1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69" spans="17:17" ht="17.100000000000001" customHeight="1" x14ac:dyDescent="0.25">
      <c r="Q1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0" spans="17:17" ht="17.100000000000001" customHeight="1" x14ac:dyDescent="0.25">
      <c r="Q1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1" spans="17:17" ht="17.100000000000001" customHeight="1" x14ac:dyDescent="0.25">
      <c r="Q1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2" spans="17:17" ht="17.100000000000001" customHeight="1" x14ac:dyDescent="0.25">
      <c r="Q1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3" spans="17:17" ht="17.100000000000001" customHeight="1" x14ac:dyDescent="0.25">
      <c r="Q1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4" spans="17:17" ht="17.100000000000001" customHeight="1" x14ac:dyDescent="0.25">
      <c r="Q1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5" spans="17:17" ht="17.100000000000001" customHeight="1" x14ac:dyDescent="0.25">
      <c r="Q1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6" spans="17:17" ht="17.100000000000001" customHeight="1" x14ac:dyDescent="0.25">
      <c r="Q1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7" spans="17:17" ht="17.100000000000001" customHeight="1" x14ac:dyDescent="0.25">
      <c r="Q1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8" spans="17:17" ht="17.100000000000001" customHeight="1" x14ac:dyDescent="0.25">
      <c r="Q1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79" spans="17:17" ht="17.100000000000001" customHeight="1" x14ac:dyDescent="0.25">
      <c r="Q1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0" spans="17:17" ht="17.100000000000001" customHeight="1" x14ac:dyDescent="0.25">
      <c r="Q1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1" spans="17:17" ht="17.100000000000001" customHeight="1" x14ac:dyDescent="0.25">
      <c r="Q1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2" spans="17:17" ht="17.100000000000001" customHeight="1" x14ac:dyDescent="0.25">
      <c r="Q1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3" spans="17:17" ht="17.100000000000001" customHeight="1" x14ac:dyDescent="0.25">
      <c r="Q1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4" spans="17:17" ht="17.100000000000001" customHeight="1" x14ac:dyDescent="0.25">
      <c r="Q1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5" spans="17:17" ht="17.100000000000001" customHeight="1" x14ac:dyDescent="0.25">
      <c r="Q1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6" spans="17:17" ht="17.100000000000001" customHeight="1" x14ac:dyDescent="0.25">
      <c r="Q1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7" spans="17:17" ht="17.100000000000001" customHeight="1" x14ac:dyDescent="0.25">
      <c r="Q1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8" spans="17:17" ht="17.100000000000001" customHeight="1" x14ac:dyDescent="0.25">
      <c r="Q1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89" spans="17:17" ht="17.100000000000001" customHeight="1" x14ac:dyDescent="0.25">
      <c r="Q1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0" spans="17:17" ht="17.100000000000001" customHeight="1" x14ac:dyDescent="0.25">
      <c r="Q1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1" spans="17:17" ht="17.100000000000001" customHeight="1" x14ac:dyDescent="0.25">
      <c r="Q1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2" spans="17:17" ht="17.100000000000001" customHeight="1" x14ac:dyDescent="0.25">
      <c r="Q1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3" spans="17:17" ht="17.100000000000001" customHeight="1" x14ac:dyDescent="0.25">
      <c r="Q1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4" spans="17:17" ht="17.100000000000001" customHeight="1" x14ac:dyDescent="0.25">
      <c r="Q1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5" spans="17:17" ht="17.100000000000001" customHeight="1" x14ac:dyDescent="0.25">
      <c r="Q1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6" spans="17:17" ht="17.100000000000001" customHeight="1" x14ac:dyDescent="0.25">
      <c r="Q1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7" spans="17:17" ht="17.100000000000001" customHeight="1" x14ac:dyDescent="0.25">
      <c r="Q1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8" spans="17:17" ht="17.100000000000001" customHeight="1" x14ac:dyDescent="0.25">
      <c r="Q1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399" spans="17:17" ht="17.100000000000001" customHeight="1" x14ac:dyDescent="0.25">
      <c r="Q1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0" spans="17:17" ht="17.100000000000001" customHeight="1" x14ac:dyDescent="0.25">
      <c r="Q1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1" spans="17:17" ht="17.100000000000001" customHeight="1" x14ac:dyDescent="0.25">
      <c r="Q1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2" spans="17:17" ht="17.100000000000001" customHeight="1" x14ac:dyDescent="0.25">
      <c r="Q1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3" spans="17:17" ht="17.100000000000001" customHeight="1" x14ac:dyDescent="0.25">
      <c r="Q1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4" spans="17:17" ht="17.100000000000001" customHeight="1" x14ac:dyDescent="0.25">
      <c r="Q1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5" spans="17:17" ht="17.100000000000001" customHeight="1" x14ac:dyDescent="0.25">
      <c r="Q1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6" spans="17:17" ht="17.100000000000001" customHeight="1" x14ac:dyDescent="0.25">
      <c r="Q1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7" spans="17:17" ht="17.100000000000001" customHeight="1" x14ac:dyDescent="0.25">
      <c r="Q1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8" spans="17:17" ht="17.100000000000001" customHeight="1" x14ac:dyDescent="0.25">
      <c r="Q1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09" spans="17:17" ht="17.100000000000001" customHeight="1" x14ac:dyDescent="0.25">
      <c r="Q1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0" spans="17:17" ht="17.100000000000001" customHeight="1" x14ac:dyDescent="0.25">
      <c r="Q1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1" spans="17:17" ht="17.100000000000001" customHeight="1" x14ac:dyDescent="0.25">
      <c r="Q1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2" spans="17:17" ht="17.100000000000001" customHeight="1" x14ac:dyDescent="0.25">
      <c r="Q1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3" spans="17:17" ht="17.100000000000001" customHeight="1" x14ac:dyDescent="0.25">
      <c r="Q1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4" spans="17:17" ht="17.100000000000001" customHeight="1" x14ac:dyDescent="0.25">
      <c r="Q1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5" spans="17:17" ht="17.100000000000001" customHeight="1" x14ac:dyDescent="0.25">
      <c r="Q1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6" spans="17:17" ht="17.100000000000001" customHeight="1" x14ac:dyDescent="0.25">
      <c r="Q1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7" spans="17:17" ht="17.100000000000001" customHeight="1" x14ac:dyDescent="0.25">
      <c r="Q1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8" spans="17:17" ht="17.100000000000001" customHeight="1" x14ac:dyDescent="0.25">
      <c r="Q1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19" spans="17:17" ht="17.100000000000001" customHeight="1" x14ac:dyDescent="0.25">
      <c r="Q1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0" spans="17:17" ht="17.100000000000001" customHeight="1" x14ac:dyDescent="0.25">
      <c r="Q1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1" spans="17:17" ht="17.100000000000001" customHeight="1" x14ac:dyDescent="0.25">
      <c r="Q1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2" spans="17:17" ht="17.100000000000001" customHeight="1" x14ac:dyDescent="0.25">
      <c r="Q1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3" spans="17:17" ht="17.100000000000001" customHeight="1" x14ac:dyDescent="0.25">
      <c r="Q1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4" spans="17:17" ht="17.100000000000001" customHeight="1" x14ac:dyDescent="0.25">
      <c r="Q1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5" spans="17:17" ht="17.100000000000001" customHeight="1" x14ac:dyDescent="0.25">
      <c r="Q1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6" spans="17:17" ht="17.100000000000001" customHeight="1" x14ac:dyDescent="0.25">
      <c r="Q1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7" spans="17:17" ht="17.100000000000001" customHeight="1" x14ac:dyDescent="0.25">
      <c r="Q1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8" spans="17:17" ht="17.100000000000001" customHeight="1" x14ac:dyDescent="0.25">
      <c r="Q1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29" spans="17:17" ht="17.100000000000001" customHeight="1" x14ac:dyDescent="0.25">
      <c r="Q1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0" spans="17:17" ht="17.100000000000001" customHeight="1" x14ac:dyDescent="0.25">
      <c r="Q1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1" spans="17:17" ht="17.100000000000001" customHeight="1" x14ac:dyDescent="0.25">
      <c r="Q1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2" spans="17:17" ht="17.100000000000001" customHeight="1" x14ac:dyDescent="0.25">
      <c r="Q1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3" spans="17:17" ht="17.100000000000001" customHeight="1" x14ac:dyDescent="0.25">
      <c r="Q1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4" spans="17:17" ht="17.100000000000001" customHeight="1" x14ac:dyDescent="0.25">
      <c r="Q1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5" spans="17:17" ht="17.100000000000001" customHeight="1" x14ac:dyDescent="0.25">
      <c r="Q1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6" spans="17:17" ht="17.100000000000001" customHeight="1" x14ac:dyDescent="0.25">
      <c r="Q1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7" spans="17:17" ht="17.100000000000001" customHeight="1" x14ac:dyDescent="0.25">
      <c r="Q1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8" spans="17:17" ht="17.100000000000001" customHeight="1" x14ac:dyDescent="0.25">
      <c r="Q1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39" spans="17:17" ht="17.100000000000001" customHeight="1" x14ac:dyDescent="0.25">
      <c r="Q1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0" spans="17:17" ht="17.100000000000001" customHeight="1" x14ac:dyDescent="0.25">
      <c r="Q1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1" spans="17:17" ht="17.100000000000001" customHeight="1" x14ac:dyDescent="0.25">
      <c r="Q1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2" spans="17:17" ht="17.100000000000001" customHeight="1" x14ac:dyDescent="0.25">
      <c r="Q1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3" spans="17:17" ht="17.100000000000001" customHeight="1" x14ac:dyDescent="0.25">
      <c r="Q1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4" spans="17:17" ht="17.100000000000001" customHeight="1" x14ac:dyDescent="0.25">
      <c r="Q1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5" spans="17:17" ht="17.100000000000001" customHeight="1" x14ac:dyDescent="0.25">
      <c r="Q1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6" spans="17:17" ht="17.100000000000001" customHeight="1" x14ac:dyDescent="0.25">
      <c r="Q1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7" spans="17:17" ht="17.100000000000001" customHeight="1" x14ac:dyDescent="0.25">
      <c r="Q1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8" spans="17:17" ht="17.100000000000001" customHeight="1" x14ac:dyDescent="0.25">
      <c r="Q1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49" spans="17:17" ht="17.100000000000001" customHeight="1" x14ac:dyDescent="0.25">
      <c r="Q1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0" spans="17:17" ht="17.100000000000001" customHeight="1" x14ac:dyDescent="0.25">
      <c r="Q1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1" spans="17:17" ht="17.100000000000001" customHeight="1" x14ac:dyDescent="0.25">
      <c r="Q1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2" spans="17:17" ht="17.100000000000001" customHeight="1" x14ac:dyDescent="0.25">
      <c r="Q1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3" spans="17:17" ht="17.100000000000001" customHeight="1" x14ac:dyDescent="0.25">
      <c r="Q1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4" spans="17:17" ht="17.100000000000001" customHeight="1" x14ac:dyDescent="0.25">
      <c r="Q1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5" spans="17:17" ht="17.100000000000001" customHeight="1" x14ac:dyDescent="0.25">
      <c r="Q1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6" spans="17:17" ht="17.100000000000001" customHeight="1" x14ac:dyDescent="0.25">
      <c r="Q1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7" spans="17:17" ht="17.100000000000001" customHeight="1" x14ac:dyDescent="0.25">
      <c r="Q1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8" spans="17:17" ht="17.100000000000001" customHeight="1" x14ac:dyDescent="0.25">
      <c r="Q1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59" spans="17:17" ht="17.100000000000001" customHeight="1" x14ac:dyDescent="0.25">
      <c r="Q1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0" spans="17:17" ht="17.100000000000001" customHeight="1" x14ac:dyDescent="0.25">
      <c r="Q1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1" spans="17:17" ht="17.100000000000001" customHeight="1" x14ac:dyDescent="0.25">
      <c r="Q1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2" spans="17:17" ht="17.100000000000001" customHeight="1" x14ac:dyDescent="0.25">
      <c r="Q1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3" spans="17:17" ht="17.100000000000001" customHeight="1" x14ac:dyDescent="0.25">
      <c r="Q1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4" spans="17:17" ht="17.100000000000001" customHeight="1" x14ac:dyDescent="0.25">
      <c r="Q1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5" spans="17:17" ht="17.100000000000001" customHeight="1" x14ac:dyDescent="0.25">
      <c r="Q1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6" spans="17:17" ht="17.100000000000001" customHeight="1" x14ac:dyDescent="0.25">
      <c r="Q1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7" spans="17:17" ht="17.100000000000001" customHeight="1" x14ac:dyDescent="0.25">
      <c r="Q1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8" spans="17:17" ht="17.100000000000001" customHeight="1" x14ac:dyDescent="0.25">
      <c r="Q1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69" spans="17:17" ht="17.100000000000001" customHeight="1" x14ac:dyDescent="0.25">
      <c r="Q1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0" spans="17:17" ht="17.100000000000001" customHeight="1" x14ac:dyDescent="0.25">
      <c r="Q1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1" spans="17:17" ht="17.100000000000001" customHeight="1" x14ac:dyDescent="0.25">
      <c r="Q1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2" spans="17:17" ht="17.100000000000001" customHeight="1" x14ac:dyDescent="0.25">
      <c r="Q1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3" spans="17:17" ht="17.100000000000001" customHeight="1" x14ac:dyDescent="0.25">
      <c r="Q1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4" spans="17:17" ht="17.100000000000001" customHeight="1" x14ac:dyDescent="0.25">
      <c r="Q1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5" spans="17:17" ht="17.100000000000001" customHeight="1" x14ac:dyDescent="0.25">
      <c r="Q1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6" spans="17:17" ht="17.100000000000001" customHeight="1" x14ac:dyDescent="0.25">
      <c r="Q1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7" spans="17:17" ht="17.100000000000001" customHeight="1" x14ac:dyDescent="0.25">
      <c r="Q1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8" spans="17:17" ht="17.100000000000001" customHeight="1" x14ac:dyDescent="0.25">
      <c r="Q1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79" spans="17:17" ht="17.100000000000001" customHeight="1" x14ac:dyDescent="0.25">
      <c r="Q1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0" spans="17:17" ht="17.100000000000001" customHeight="1" x14ac:dyDescent="0.25">
      <c r="Q1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1" spans="17:17" ht="17.100000000000001" customHeight="1" x14ac:dyDescent="0.25">
      <c r="Q1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2" spans="17:17" ht="17.100000000000001" customHeight="1" x14ac:dyDescent="0.25">
      <c r="Q1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3" spans="17:17" ht="17.100000000000001" customHeight="1" x14ac:dyDescent="0.25">
      <c r="Q1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4" spans="17:17" ht="17.100000000000001" customHeight="1" x14ac:dyDescent="0.25">
      <c r="Q1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5" spans="17:17" ht="17.100000000000001" customHeight="1" x14ac:dyDescent="0.25">
      <c r="Q1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6" spans="17:17" ht="17.100000000000001" customHeight="1" x14ac:dyDescent="0.25">
      <c r="Q1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7" spans="17:17" ht="17.100000000000001" customHeight="1" x14ac:dyDescent="0.25">
      <c r="Q1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8" spans="17:17" ht="17.100000000000001" customHeight="1" x14ac:dyDescent="0.25">
      <c r="Q1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89" spans="17:17" ht="17.100000000000001" customHeight="1" x14ac:dyDescent="0.25">
      <c r="Q1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0" spans="17:17" ht="17.100000000000001" customHeight="1" x14ac:dyDescent="0.25">
      <c r="Q1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1" spans="17:17" ht="17.100000000000001" customHeight="1" x14ac:dyDescent="0.25">
      <c r="Q1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2" spans="17:17" ht="17.100000000000001" customHeight="1" x14ac:dyDescent="0.25">
      <c r="Q1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3" spans="17:17" ht="17.100000000000001" customHeight="1" x14ac:dyDescent="0.25">
      <c r="Q1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4" spans="17:17" ht="17.100000000000001" customHeight="1" x14ac:dyDescent="0.25">
      <c r="Q1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5" spans="17:17" ht="17.100000000000001" customHeight="1" x14ac:dyDescent="0.25">
      <c r="Q1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6" spans="17:17" ht="17.100000000000001" customHeight="1" x14ac:dyDescent="0.25">
      <c r="Q1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7" spans="17:17" ht="17.100000000000001" customHeight="1" x14ac:dyDescent="0.25">
      <c r="Q1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8" spans="17:17" ht="17.100000000000001" customHeight="1" x14ac:dyDescent="0.25">
      <c r="Q1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499" spans="17:17" ht="17.100000000000001" customHeight="1" x14ac:dyDescent="0.25">
      <c r="Q1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0" spans="17:17" ht="17.100000000000001" customHeight="1" x14ac:dyDescent="0.25">
      <c r="Q1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1" spans="17:17" ht="17.100000000000001" customHeight="1" x14ac:dyDescent="0.25">
      <c r="Q1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2" spans="17:17" ht="17.100000000000001" customHeight="1" x14ac:dyDescent="0.25">
      <c r="Q1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3" spans="17:17" ht="17.100000000000001" customHeight="1" x14ac:dyDescent="0.25">
      <c r="Q1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4" spans="17:17" ht="17.100000000000001" customHeight="1" x14ac:dyDescent="0.25">
      <c r="Q1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5" spans="17:17" ht="17.100000000000001" customHeight="1" x14ac:dyDescent="0.25">
      <c r="Q1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6" spans="17:17" ht="17.100000000000001" customHeight="1" x14ac:dyDescent="0.25">
      <c r="Q1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7" spans="17:17" ht="17.100000000000001" customHeight="1" x14ac:dyDescent="0.25">
      <c r="Q1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8" spans="17:17" ht="17.100000000000001" customHeight="1" x14ac:dyDescent="0.25">
      <c r="Q1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09" spans="17:17" ht="17.100000000000001" customHeight="1" x14ac:dyDescent="0.25">
      <c r="Q1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0" spans="17:17" ht="17.100000000000001" customHeight="1" x14ac:dyDescent="0.25">
      <c r="Q1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1" spans="17:17" ht="17.100000000000001" customHeight="1" x14ac:dyDescent="0.25">
      <c r="Q1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2" spans="17:17" ht="17.100000000000001" customHeight="1" x14ac:dyDescent="0.25">
      <c r="Q1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3" spans="17:17" ht="17.100000000000001" customHeight="1" x14ac:dyDescent="0.25">
      <c r="Q1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4" spans="17:17" ht="17.100000000000001" customHeight="1" x14ac:dyDescent="0.25">
      <c r="Q1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5" spans="17:17" ht="17.100000000000001" customHeight="1" x14ac:dyDescent="0.25">
      <c r="Q1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6" spans="17:17" ht="17.100000000000001" customHeight="1" x14ac:dyDescent="0.25">
      <c r="Q1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7" spans="17:17" ht="17.100000000000001" customHeight="1" x14ac:dyDescent="0.25">
      <c r="Q1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8" spans="17:17" ht="17.100000000000001" customHeight="1" x14ac:dyDescent="0.25">
      <c r="Q1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19" spans="17:17" ht="17.100000000000001" customHeight="1" x14ac:dyDescent="0.25">
      <c r="Q1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0" spans="17:17" ht="17.100000000000001" customHeight="1" x14ac:dyDescent="0.25">
      <c r="Q1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1" spans="17:17" ht="17.100000000000001" customHeight="1" x14ac:dyDescent="0.25">
      <c r="Q1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2" spans="17:17" ht="17.100000000000001" customHeight="1" x14ac:dyDescent="0.25">
      <c r="Q1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3" spans="17:17" ht="17.100000000000001" customHeight="1" x14ac:dyDescent="0.25">
      <c r="Q1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4" spans="17:17" ht="17.100000000000001" customHeight="1" x14ac:dyDescent="0.25">
      <c r="Q1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5" spans="17:17" ht="17.100000000000001" customHeight="1" x14ac:dyDescent="0.25">
      <c r="Q1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6" spans="17:17" ht="17.100000000000001" customHeight="1" x14ac:dyDescent="0.25">
      <c r="Q1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7" spans="17:17" ht="17.100000000000001" customHeight="1" x14ac:dyDescent="0.25">
      <c r="Q1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8" spans="17:17" ht="17.100000000000001" customHeight="1" x14ac:dyDescent="0.25">
      <c r="Q1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29" spans="17:17" ht="17.100000000000001" customHeight="1" x14ac:dyDescent="0.25">
      <c r="Q1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0" spans="17:17" ht="17.100000000000001" customHeight="1" x14ac:dyDescent="0.25">
      <c r="Q1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1" spans="17:17" ht="17.100000000000001" customHeight="1" x14ac:dyDescent="0.25">
      <c r="Q1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2" spans="17:17" ht="17.100000000000001" customHeight="1" x14ac:dyDescent="0.25">
      <c r="Q1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3" spans="17:17" ht="17.100000000000001" customHeight="1" x14ac:dyDescent="0.25">
      <c r="Q1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4" spans="17:17" ht="17.100000000000001" customHeight="1" x14ac:dyDescent="0.25">
      <c r="Q1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5" spans="17:17" ht="17.100000000000001" customHeight="1" x14ac:dyDescent="0.25">
      <c r="Q1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6" spans="17:17" ht="17.100000000000001" customHeight="1" x14ac:dyDescent="0.25">
      <c r="Q1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7" spans="17:17" ht="17.100000000000001" customHeight="1" x14ac:dyDescent="0.25">
      <c r="Q1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8" spans="17:17" ht="17.100000000000001" customHeight="1" x14ac:dyDescent="0.25">
      <c r="Q1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39" spans="17:17" ht="17.100000000000001" customHeight="1" x14ac:dyDescent="0.25">
      <c r="Q1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0" spans="17:17" ht="17.100000000000001" customHeight="1" x14ac:dyDescent="0.25">
      <c r="Q1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1" spans="17:17" ht="17.100000000000001" customHeight="1" x14ac:dyDescent="0.25">
      <c r="Q1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2" spans="17:17" ht="17.100000000000001" customHeight="1" x14ac:dyDescent="0.25">
      <c r="Q1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3" spans="17:17" ht="17.100000000000001" customHeight="1" x14ac:dyDescent="0.25">
      <c r="Q1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4" spans="17:17" ht="17.100000000000001" customHeight="1" x14ac:dyDescent="0.25">
      <c r="Q1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5" spans="17:17" ht="17.100000000000001" customHeight="1" x14ac:dyDescent="0.25">
      <c r="Q1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6" spans="17:17" ht="17.100000000000001" customHeight="1" x14ac:dyDescent="0.25">
      <c r="Q1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7" spans="17:17" ht="17.100000000000001" customHeight="1" x14ac:dyDescent="0.25">
      <c r="Q1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8" spans="17:17" ht="17.100000000000001" customHeight="1" x14ac:dyDescent="0.25">
      <c r="Q1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49" spans="17:17" ht="17.100000000000001" customHeight="1" x14ac:dyDescent="0.25">
      <c r="Q1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0" spans="17:17" ht="17.100000000000001" customHeight="1" x14ac:dyDescent="0.25">
      <c r="Q1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1" spans="17:17" ht="17.100000000000001" customHeight="1" x14ac:dyDescent="0.25">
      <c r="Q1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2" spans="17:17" ht="17.100000000000001" customHeight="1" x14ac:dyDescent="0.25">
      <c r="Q1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3" spans="17:17" ht="17.100000000000001" customHeight="1" x14ac:dyDescent="0.25">
      <c r="Q1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4" spans="17:17" ht="17.100000000000001" customHeight="1" x14ac:dyDescent="0.25">
      <c r="Q1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5" spans="17:17" ht="17.100000000000001" customHeight="1" x14ac:dyDescent="0.25">
      <c r="Q1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6" spans="17:17" ht="17.100000000000001" customHeight="1" x14ac:dyDescent="0.25">
      <c r="Q1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7" spans="17:17" ht="17.100000000000001" customHeight="1" x14ac:dyDescent="0.25">
      <c r="Q1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8" spans="17:17" ht="17.100000000000001" customHeight="1" x14ac:dyDescent="0.25">
      <c r="Q1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59" spans="17:17" ht="17.100000000000001" customHeight="1" x14ac:dyDescent="0.25">
      <c r="Q1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0" spans="17:17" ht="17.100000000000001" customHeight="1" x14ac:dyDescent="0.25">
      <c r="Q1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1" spans="17:17" ht="17.100000000000001" customHeight="1" x14ac:dyDescent="0.25">
      <c r="Q1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2" spans="17:17" ht="17.100000000000001" customHeight="1" x14ac:dyDescent="0.25">
      <c r="Q1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3" spans="17:17" ht="17.100000000000001" customHeight="1" x14ac:dyDescent="0.25">
      <c r="Q1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4" spans="17:17" ht="17.100000000000001" customHeight="1" x14ac:dyDescent="0.25">
      <c r="Q1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5" spans="17:17" ht="17.100000000000001" customHeight="1" x14ac:dyDescent="0.25">
      <c r="Q1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6" spans="17:17" ht="17.100000000000001" customHeight="1" x14ac:dyDescent="0.25">
      <c r="Q1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7" spans="17:17" ht="17.100000000000001" customHeight="1" x14ac:dyDescent="0.25">
      <c r="Q1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8" spans="17:17" ht="17.100000000000001" customHeight="1" x14ac:dyDescent="0.25">
      <c r="Q1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69" spans="17:17" ht="17.100000000000001" customHeight="1" x14ac:dyDescent="0.25">
      <c r="Q1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0" spans="17:17" ht="17.100000000000001" customHeight="1" x14ac:dyDescent="0.25">
      <c r="Q1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1" spans="17:17" ht="17.100000000000001" customHeight="1" x14ac:dyDescent="0.25">
      <c r="Q1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2" spans="17:17" ht="17.100000000000001" customHeight="1" x14ac:dyDescent="0.25">
      <c r="Q1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3" spans="17:17" ht="17.100000000000001" customHeight="1" x14ac:dyDescent="0.25">
      <c r="Q1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4" spans="17:17" ht="17.100000000000001" customHeight="1" x14ac:dyDescent="0.25">
      <c r="Q1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5" spans="17:17" ht="17.100000000000001" customHeight="1" x14ac:dyDescent="0.25">
      <c r="Q1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6" spans="17:17" ht="17.100000000000001" customHeight="1" x14ac:dyDescent="0.25">
      <c r="Q1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7" spans="17:17" ht="17.100000000000001" customHeight="1" x14ac:dyDescent="0.25">
      <c r="Q1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8" spans="17:17" ht="17.100000000000001" customHeight="1" x14ac:dyDescent="0.25">
      <c r="Q1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79" spans="17:17" ht="17.100000000000001" customHeight="1" x14ac:dyDescent="0.25">
      <c r="Q1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0" spans="17:17" ht="17.100000000000001" customHeight="1" x14ac:dyDescent="0.25">
      <c r="Q1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1" spans="17:17" ht="17.100000000000001" customHeight="1" x14ac:dyDescent="0.25">
      <c r="Q1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2" spans="17:17" ht="17.100000000000001" customHeight="1" x14ac:dyDescent="0.25">
      <c r="Q1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3" spans="17:17" ht="17.100000000000001" customHeight="1" x14ac:dyDescent="0.25">
      <c r="Q1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4" spans="17:17" ht="17.100000000000001" customHeight="1" x14ac:dyDescent="0.25">
      <c r="Q1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5" spans="17:17" ht="17.100000000000001" customHeight="1" x14ac:dyDescent="0.25">
      <c r="Q1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6" spans="17:17" ht="17.100000000000001" customHeight="1" x14ac:dyDescent="0.25">
      <c r="Q1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7" spans="17:17" ht="17.100000000000001" customHeight="1" x14ac:dyDescent="0.25">
      <c r="Q1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8" spans="17:17" ht="17.100000000000001" customHeight="1" x14ac:dyDescent="0.25">
      <c r="Q1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89" spans="17:17" ht="17.100000000000001" customHeight="1" x14ac:dyDescent="0.25">
      <c r="Q1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0" spans="17:17" ht="17.100000000000001" customHeight="1" x14ac:dyDescent="0.25">
      <c r="Q1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1" spans="17:17" ht="17.100000000000001" customHeight="1" x14ac:dyDescent="0.25">
      <c r="Q1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2" spans="17:17" ht="17.100000000000001" customHeight="1" x14ac:dyDescent="0.25">
      <c r="Q1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3" spans="17:17" ht="17.100000000000001" customHeight="1" x14ac:dyDescent="0.25">
      <c r="Q1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4" spans="17:17" ht="17.100000000000001" customHeight="1" x14ac:dyDescent="0.25">
      <c r="Q1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5" spans="17:17" ht="17.100000000000001" customHeight="1" x14ac:dyDescent="0.25">
      <c r="Q1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6" spans="17:17" ht="17.100000000000001" customHeight="1" x14ac:dyDescent="0.25">
      <c r="Q1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7" spans="17:17" ht="17.100000000000001" customHeight="1" x14ac:dyDescent="0.25">
      <c r="Q1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8" spans="17:17" ht="17.100000000000001" customHeight="1" x14ac:dyDescent="0.25">
      <c r="Q1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599" spans="17:17" ht="17.100000000000001" customHeight="1" x14ac:dyDescent="0.25">
      <c r="Q1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0" spans="17:17" ht="17.100000000000001" customHeight="1" x14ac:dyDescent="0.25">
      <c r="Q1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1" spans="17:17" ht="17.100000000000001" customHeight="1" x14ac:dyDescent="0.25">
      <c r="Q1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2" spans="17:17" ht="17.100000000000001" customHeight="1" x14ac:dyDescent="0.25">
      <c r="Q1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3" spans="17:17" ht="17.100000000000001" customHeight="1" x14ac:dyDescent="0.25">
      <c r="Q1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4" spans="17:17" ht="17.100000000000001" customHeight="1" x14ac:dyDescent="0.25">
      <c r="Q1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5" spans="17:17" ht="17.100000000000001" customHeight="1" x14ac:dyDescent="0.25">
      <c r="Q1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6" spans="17:17" ht="17.100000000000001" customHeight="1" x14ac:dyDescent="0.25">
      <c r="Q1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7" spans="17:17" ht="17.100000000000001" customHeight="1" x14ac:dyDescent="0.25">
      <c r="Q1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8" spans="17:17" ht="17.100000000000001" customHeight="1" x14ac:dyDescent="0.25">
      <c r="Q1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09" spans="17:17" ht="17.100000000000001" customHeight="1" x14ac:dyDescent="0.25">
      <c r="Q1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0" spans="17:17" ht="17.100000000000001" customHeight="1" x14ac:dyDescent="0.25">
      <c r="Q1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1" spans="17:17" ht="17.100000000000001" customHeight="1" x14ac:dyDescent="0.25">
      <c r="Q1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2" spans="17:17" ht="17.100000000000001" customHeight="1" x14ac:dyDescent="0.25">
      <c r="Q1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3" spans="17:17" ht="17.100000000000001" customHeight="1" x14ac:dyDescent="0.25">
      <c r="Q1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4" spans="17:17" ht="17.100000000000001" customHeight="1" x14ac:dyDescent="0.25">
      <c r="Q1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5" spans="17:17" ht="17.100000000000001" customHeight="1" x14ac:dyDescent="0.25">
      <c r="Q1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6" spans="17:17" ht="17.100000000000001" customHeight="1" x14ac:dyDescent="0.25">
      <c r="Q1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7" spans="17:17" ht="17.100000000000001" customHeight="1" x14ac:dyDescent="0.25">
      <c r="Q1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8" spans="17:17" ht="17.100000000000001" customHeight="1" x14ac:dyDescent="0.25">
      <c r="Q1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19" spans="17:17" ht="17.100000000000001" customHeight="1" x14ac:dyDescent="0.25">
      <c r="Q1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0" spans="17:17" ht="17.100000000000001" customHeight="1" x14ac:dyDescent="0.25">
      <c r="Q1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1" spans="17:17" ht="17.100000000000001" customHeight="1" x14ac:dyDescent="0.25">
      <c r="Q1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2" spans="17:17" ht="17.100000000000001" customHeight="1" x14ac:dyDescent="0.25">
      <c r="Q1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3" spans="17:17" ht="17.100000000000001" customHeight="1" x14ac:dyDescent="0.25">
      <c r="Q1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4" spans="17:17" ht="17.100000000000001" customHeight="1" x14ac:dyDescent="0.25">
      <c r="Q1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5" spans="17:17" ht="17.100000000000001" customHeight="1" x14ac:dyDescent="0.25">
      <c r="Q1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6" spans="17:17" ht="17.100000000000001" customHeight="1" x14ac:dyDescent="0.25">
      <c r="Q1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7" spans="17:17" ht="17.100000000000001" customHeight="1" x14ac:dyDescent="0.25">
      <c r="Q1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8" spans="17:17" ht="17.100000000000001" customHeight="1" x14ac:dyDescent="0.25">
      <c r="Q1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29" spans="17:17" ht="17.100000000000001" customHeight="1" x14ac:dyDescent="0.25">
      <c r="Q1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0" spans="17:17" ht="17.100000000000001" customHeight="1" x14ac:dyDescent="0.25">
      <c r="Q1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1" spans="17:17" ht="17.100000000000001" customHeight="1" x14ac:dyDescent="0.25">
      <c r="Q1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2" spans="17:17" ht="17.100000000000001" customHeight="1" x14ac:dyDescent="0.25">
      <c r="Q1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3" spans="17:17" ht="17.100000000000001" customHeight="1" x14ac:dyDescent="0.25">
      <c r="Q1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4" spans="17:17" ht="17.100000000000001" customHeight="1" x14ac:dyDescent="0.25">
      <c r="Q1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5" spans="17:17" ht="17.100000000000001" customHeight="1" x14ac:dyDescent="0.25">
      <c r="Q1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6" spans="17:17" ht="17.100000000000001" customHeight="1" x14ac:dyDescent="0.25">
      <c r="Q1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7" spans="17:17" ht="17.100000000000001" customHeight="1" x14ac:dyDescent="0.25">
      <c r="Q1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8" spans="17:17" ht="17.100000000000001" customHeight="1" x14ac:dyDescent="0.25">
      <c r="Q1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39" spans="17:17" ht="17.100000000000001" customHeight="1" x14ac:dyDescent="0.25">
      <c r="Q1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0" spans="17:17" ht="17.100000000000001" customHeight="1" x14ac:dyDescent="0.25">
      <c r="Q1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1" spans="17:17" ht="17.100000000000001" customHeight="1" x14ac:dyDescent="0.25">
      <c r="Q1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2" spans="17:17" ht="17.100000000000001" customHeight="1" x14ac:dyDescent="0.25">
      <c r="Q1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3" spans="17:17" ht="17.100000000000001" customHeight="1" x14ac:dyDescent="0.25">
      <c r="Q1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4" spans="17:17" ht="17.100000000000001" customHeight="1" x14ac:dyDescent="0.25">
      <c r="Q1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5" spans="17:17" ht="17.100000000000001" customHeight="1" x14ac:dyDescent="0.25">
      <c r="Q1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6" spans="17:17" ht="17.100000000000001" customHeight="1" x14ac:dyDescent="0.25">
      <c r="Q1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7" spans="17:17" ht="17.100000000000001" customHeight="1" x14ac:dyDescent="0.25">
      <c r="Q1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8" spans="17:17" ht="17.100000000000001" customHeight="1" x14ac:dyDescent="0.25">
      <c r="Q1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49" spans="17:17" ht="17.100000000000001" customHeight="1" x14ac:dyDescent="0.25">
      <c r="Q1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0" spans="17:17" ht="17.100000000000001" customHeight="1" x14ac:dyDescent="0.25">
      <c r="Q1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1" spans="17:17" ht="17.100000000000001" customHeight="1" x14ac:dyDescent="0.25">
      <c r="Q1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2" spans="17:17" ht="17.100000000000001" customHeight="1" x14ac:dyDescent="0.25">
      <c r="Q1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3" spans="17:17" ht="17.100000000000001" customHeight="1" x14ac:dyDescent="0.25">
      <c r="Q1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4" spans="17:17" ht="17.100000000000001" customHeight="1" x14ac:dyDescent="0.25">
      <c r="Q1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5" spans="17:17" ht="17.100000000000001" customHeight="1" x14ac:dyDescent="0.25">
      <c r="Q1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6" spans="17:17" ht="17.100000000000001" customHeight="1" x14ac:dyDescent="0.25">
      <c r="Q1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7" spans="17:17" ht="17.100000000000001" customHeight="1" x14ac:dyDescent="0.25">
      <c r="Q1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8" spans="17:17" ht="17.100000000000001" customHeight="1" x14ac:dyDescent="0.25">
      <c r="Q1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59" spans="17:17" ht="17.100000000000001" customHeight="1" x14ac:dyDescent="0.25">
      <c r="Q1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0" spans="17:17" ht="17.100000000000001" customHeight="1" x14ac:dyDescent="0.25">
      <c r="Q1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1" spans="17:17" ht="17.100000000000001" customHeight="1" x14ac:dyDescent="0.25">
      <c r="Q1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2" spans="17:17" ht="17.100000000000001" customHeight="1" x14ac:dyDescent="0.25">
      <c r="Q1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3" spans="17:17" ht="17.100000000000001" customHeight="1" x14ac:dyDescent="0.25">
      <c r="Q1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4" spans="17:17" ht="17.100000000000001" customHeight="1" x14ac:dyDescent="0.25">
      <c r="Q1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5" spans="17:17" ht="17.100000000000001" customHeight="1" x14ac:dyDescent="0.25">
      <c r="Q1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6" spans="17:17" ht="17.100000000000001" customHeight="1" x14ac:dyDescent="0.25">
      <c r="Q1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7" spans="17:17" ht="17.100000000000001" customHeight="1" x14ac:dyDescent="0.25">
      <c r="Q1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8" spans="17:17" ht="17.100000000000001" customHeight="1" x14ac:dyDescent="0.25">
      <c r="Q1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69" spans="17:17" ht="17.100000000000001" customHeight="1" x14ac:dyDescent="0.25">
      <c r="Q1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0" spans="17:17" ht="17.100000000000001" customHeight="1" x14ac:dyDescent="0.25">
      <c r="Q1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1" spans="17:17" ht="17.100000000000001" customHeight="1" x14ac:dyDescent="0.25">
      <c r="Q1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2" spans="17:17" ht="17.100000000000001" customHeight="1" x14ac:dyDescent="0.25">
      <c r="Q1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3" spans="17:17" ht="17.100000000000001" customHeight="1" x14ac:dyDescent="0.25">
      <c r="Q1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4" spans="17:17" ht="17.100000000000001" customHeight="1" x14ac:dyDescent="0.25">
      <c r="Q1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5" spans="17:17" ht="17.100000000000001" customHeight="1" x14ac:dyDescent="0.25">
      <c r="Q1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6" spans="17:17" ht="17.100000000000001" customHeight="1" x14ac:dyDescent="0.25">
      <c r="Q1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7" spans="17:17" ht="17.100000000000001" customHeight="1" x14ac:dyDescent="0.25">
      <c r="Q1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8" spans="17:17" ht="17.100000000000001" customHeight="1" x14ac:dyDescent="0.25">
      <c r="Q1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79" spans="17:17" ht="17.100000000000001" customHeight="1" x14ac:dyDescent="0.25">
      <c r="Q1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0" spans="17:17" ht="17.100000000000001" customHeight="1" x14ac:dyDescent="0.25">
      <c r="Q1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1" spans="17:17" ht="17.100000000000001" customHeight="1" x14ac:dyDescent="0.25">
      <c r="Q1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2" spans="17:17" ht="17.100000000000001" customHeight="1" x14ac:dyDescent="0.25">
      <c r="Q1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3" spans="17:17" ht="17.100000000000001" customHeight="1" x14ac:dyDescent="0.25">
      <c r="Q1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4" spans="17:17" ht="17.100000000000001" customHeight="1" x14ac:dyDescent="0.25">
      <c r="Q1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5" spans="17:17" ht="17.100000000000001" customHeight="1" x14ac:dyDescent="0.25">
      <c r="Q1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6" spans="17:17" ht="17.100000000000001" customHeight="1" x14ac:dyDescent="0.25">
      <c r="Q1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7" spans="17:17" ht="17.100000000000001" customHeight="1" x14ac:dyDescent="0.25">
      <c r="Q1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8" spans="17:17" ht="17.100000000000001" customHeight="1" x14ac:dyDescent="0.25">
      <c r="Q1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89" spans="17:17" ht="17.100000000000001" customHeight="1" x14ac:dyDescent="0.25">
      <c r="Q1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0" spans="17:17" ht="17.100000000000001" customHeight="1" x14ac:dyDescent="0.25">
      <c r="Q1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1" spans="17:17" ht="17.100000000000001" customHeight="1" x14ac:dyDescent="0.25">
      <c r="Q1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2" spans="17:17" ht="17.100000000000001" customHeight="1" x14ac:dyDescent="0.25">
      <c r="Q1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3" spans="17:17" ht="17.100000000000001" customHeight="1" x14ac:dyDescent="0.25">
      <c r="Q1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4" spans="17:17" ht="17.100000000000001" customHeight="1" x14ac:dyDescent="0.25">
      <c r="Q1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5" spans="17:17" ht="17.100000000000001" customHeight="1" x14ac:dyDescent="0.25">
      <c r="Q1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6" spans="17:17" ht="17.100000000000001" customHeight="1" x14ac:dyDescent="0.25">
      <c r="Q1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7" spans="17:17" ht="17.100000000000001" customHeight="1" x14ac:dyDescent="0.25">
      <c r="Q1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8" spans="17:17" ht="17.100000000000001" customHeight="1" x14ac:dyDescent="0.25">
      <c r="Q1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699" spans="17:17" ht="17.100000000000001" customHeight="1" x14ac:dyDescent="0.25">
      <c r="Q1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0" spans="17:17" ht="17.100000000000001" customHeight="1" x14ac:dyDescent="0.25">
      <c r="Q1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1" spans="17:17" ht="17.100000000000001" customHeight="1" x14ac:dyDescent="0.25">
      <c r="Q1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2" spans="17:17" ht="17.100000000000001" customHeight="1" x14ac:dyDescent="0.25">
      <c r="Q1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3" spans="17:17" ht="17.100000000000001" customHeight="1" x14ac:dyDescent="0.25">
      <c r="Q1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4" spans="17:17" ht="17.100000000000001" customHeight="1" x14ac:dyDescent="0.25">
      <c r="Q1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5" spans="17:17" ht="17.100000000000001" customHeight="1" x14ac:dyDescent="0.25">
      <c r="Q1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6" spans="17:17" ht="17.100000000000001" customHeight="1" x14ac:dyDescent="0.25">
      <c r="Q1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7" spans="17:17" ht="17.100000000000001" customHeight="1" x14ac:dyDescent="0.25">
      <c r="Q1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8" spans="17:17" ht="17.100000000000001" customHeight="1" x14ac:dyDescent="0.25">
      <c r="Q1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09" spans="17:17" ht="17.100000000000001" customHeight="1" x14ac:dyDescent="0.25">
      <c r="Q1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0" spans="17:17" ht="17.100000000000001" customHeight="1" x14ac:dyDescent="0.25">
      <c r="Q1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1" spans="17:17" ht="17.100000000000001" customHeight="1" x14ac:dyDescent="0.25">
      <c r="Q1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2" spans="17:17" ht="17.100000000000001" customHeight="1" x14ac:dyDescent="0.25">
      <c r="Q1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3" spans="17:17" ht="17.100000000000001" customHeight="1" x14ac:dyDescent="0.25">
      <c r="Q1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4" spans="17:17" ht="17.100000000000001" customHeight="1" x14ac:dyDescent="0.25">
      <c r="Q1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5" spans="17:17" ht="17.100000000000001" customHeight="1" x14ac:dyDescent="0.25">
      <c r="Q1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6" spans="17:17" ht="17.100000000000001" customHeight="1" x14ac:dyDescent="0.25">
      <c r="Q1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7" spans="17:17" ht="17.100000000000001" customHeight="1" x14ac:dyDescent="0.25">
      <c r="Q1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8" spans="17:17" ht="17.100000000000001" customHeight="1" x14ac:dyDescent="0.25">
      <c r="Q1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19" spans="17:17" ht="17.100000000000001" customHeight="1" x14ac:dyDescent="0.25">
      <c r="Q1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0" spans="17:17" ht="17.100000000000001" customHeight="1" x14ac:dyDescent="0.25">
      <c r="Q1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1" spans="17:17" ht="17.100000000000001" customHeight="1" x14ac:dyDescent="0.25">
      <c r="Q1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2" spans="17:17" ht="17.100000000000001" customHeight="1" x14ac:dyDescent="0.25">
      <c r="Q1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3" spans="17:17" ht="17.100000000000001" customHeight="1" x14ac:dyDescent="0.25">
      <c r="Q1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4" spans="17:17" ht="17.100000000000001" customHeight="1" x14ac:dyDescent="0.25">
      <c r="Q1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5" spans="17:17" ht="17.100000000000001" customHeight="1" x14ac:dyDescent="0.25">
      <c r="Q1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6" spans="17:17" ht="17.100000000000001" customHeight="1" x14ac:dyDescent="0.25">
      <c r="Q1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7" spans="17:17" ht="17.100000000000001" customHeight="1" x14ac:dyDescent="0.25">
      <c r="Q1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8" spans="17:17" ht="17.100000000000001" customHeight="1" x14ac:dyDescent="0.25">
      <c r="Q1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29" spans="17:17" ht="17.100000000000001" customHeight="1" x14ac:dyDescent="0.25">
      <c r="Q1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0" spans="17:17" ht="17.100000000000001" customHeight="1" x14ac:dyDescent="0.25">
      <c r="Q1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1" spans="17:17" ht="17.100000000000001" customHeight="1" x14ac:dyDescent="0.25">
      <c r="Q1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2" spans="17:17" ht="17.100000000000001" customHeight="1" x14ac:dyDescent="0.25">
      <c r="Q1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3" spans="17:17" ht="17.100000000000001" customHeight="1" x14ac:dyDescent="0.25">
      <c r="Q1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4" spans="17:17" ht="17.100000000000001" customHeight="1" x14ac:dyDescent="0.25">
      <c r="Q1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5" spans="17:17" ht="17.100000000000001" customHeight="1" x14ac:dyDescent="0.25">
      <c r="Q1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6" spans="17:17" ht="17.100000000000001" customHeight="1" x14ac:dyDescent="0.25">
      <c r="Q1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7" spans="17:17" ht="17.100000000000001" customHeight="1" x14ac:dyDescent="0.25">
      <c r="Q1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8" spans="17:17" ht="17.100000000000001" customHeight="1" x14ac:dyDescent="0.25">
      <c r="Q1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39" spans="17:17" ht="17.100000000000001" customHeight="1" x14ac:dyDescent="0.25">
      <c r="Q1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0" spans="17:17" ht="17.100000000000001" customHeight="1" x14ac:dyDescent="0.25">
      <c r="Q1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1" spans="17:17" ht="17.100000000000001" customHeight="1" x14ac:dyDescent="0.25">
      <c r="Q1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2" spans="17:17" ht="17.100000000000001" customHeight="1" x14ac:dyDescent="0.25">
      <c r="Q1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3" spans="17:17" ht="17.100000000000001" customHeight="1" x14ac:dyDescent="0.25">
      <c r="Q1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4" spans="17:17" ht="17.100000000000001" customHeight="1" x14ac:dyDescent="0.25">
      <c r="Q1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5" spans="17:17" ht="17.100000000000001" customHeight="1" x14ac:dyDescent="0.25">
      <c r="Q1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6" spans="17:17" ht="17.100000000000001" customHeight="1" x14ac:dyDescent="0.25">
      <c r="Q1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7" spans="17:17" ht="17.100000000000001" customHeight="1" x14ac:dyDescent="0.25">
      <c r="Q1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8" spans="17:17" ht="17.100000000000001" customHeight="1" x14ac:dyDescent="0.25">
      <c r="Q1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49" spans="17:17" ht="17.100000000000001" customHeight="1" x14ac:dyDescent="0.25">
      <c r="Q1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0" spans="17:17" ht="17.100000000000001" customHeight="1" x14ac:dyDescent="0.25">
      <c r="Q1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1" spans="17:17" ht="17.100000000000001" customHeight="1" x14ac:dyDescent="0.25">
      <c r="Q1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2" spans="17:17" ht="17.100000000000001" customHeight="1" x14ac:dyDescent="0.25">
      <c r="Q1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3" spans="17:17" ht="17.100000000000001" customHeight="1" x14ac:dyDescent="0.25">
      <c r="Q1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4" spans="17:17" ht="17.100000000000001" customHeight="1" x14ac:dyDescent="0.25">
      <c r="Q1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5" spans="17:17" ht="17.100000000000001" customHeight="1" x14ac:dyDescent="0.25">
      <c r="Q1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6" spans="17:17" ht="17.100000000000001" customHeight="1" x14ac:dyDescent="0.25">
      <c r="Q1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7" spans="17:17" ht="17.100000000000001" customHeight="1" x14ac:dyDescent="0.25">
      <c r="Q1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8" spans="17:17" ht="17.100000000000001" customHeight="1" x14ac:dyDescent="0.25">
      <c r="Q1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59" spans="17:17" ht="17.100000000000001" customHeight="1" x14ac:dyDescent="0.25">
      <c r="Q1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0" spans="17:17" ht="17.100000000000001" customHeight="1" x14ac:dyDescent="0.25">
      <c r="Q1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1" spans="17:17" ht="17.100000000000001" customHeight="1" x14ac:dyDescent="0.25">
      <c r="Q1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2" spans="17:17" ht="17.100000000000001" customHeight="1" x14ac:dyDescent="0.25">
      <c r="Q1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3" spans="17:17" ht="17.100000000000001" customHeight="1" x14ac:dyDescent="0.25">
      <c r="Q1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4" spans="17:17" ht="17.100000000000001" customHeight="1" x14ac:dyDescent="0.25">
      <c r="Q1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5" spans="17:17" ht="17.100000000000001" customHeight="1" x14ac:dyDescent="0.25">
      <c r="Q1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6" spans="17:17" ht="17.100000000000001" customHeight="1" x14ac:dyDescent="0.25">
      <c r="Q1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7" spans="17:17" ht="17.100000000000001" customHeight="1" x14ac:dyDescent="0.25">
      <c r="Q1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8" spans="17:17" ht="17.100000000000001" customHeight="1" x14ac:dyDescent="0.25">
      <c r="Q1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69" spans="17:17" ht="17.100000000000001" customHeight="1" x14ac:dyDescent="0.25">
      <c r="Q1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0" spans="17:17" ht="17.100000000000001" customHeight="1" x14ac:dyDescent="0.25">
      <c r="Q1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1" spans="17:17" ht="17.100000000000001" customHeight="1" x14ac:dyDescent="0.25">
      <c r="Q1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2" spans="17:17" ht="17.100000000000001" customHeight="1" x14ac:dyDescent="0.25">
      <c r="Q1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3" spans="17:17" ht="17.100000000000001" customHeight="1" x14ac:dyDescent="0.25">
      <c r="Q1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4" spans="17:17" ht="17.100000000000001" customHeight="1" x14ac:dyDescent="0.25">
      <c r="Q1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5" spans="17:17" ht="17.100000000000001" customHeight="1" x14ac:dyDescent="0.25">
      <c r="Q1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6" spans="17:17" ht="17.100000000000001" customHeight="1" x14ac:dyDescent="0.25">
      <c r="Q1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7" spans="17:17" ht="17.100000000000001" customHeight="1" x14ac:dyDescent="0.25">
      <c r="Q1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8" spans="17:17" ht="17.100000000000001" customHeight="1" x14ac:dyDescent="0.25">
      <c r="Q1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79" spans="17:17" ht="17.100000000000001" customHeight="1" x14ac:dyDescent="0.25">
      <c r="Q1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0" spans="17:17" ht="17.100000000000001" customHeight="1" x14ac:dyDescent="0.25">
      <c r="Q1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1" spans="17:17" ht="17.100000000000001" customHeight="1" x14ac:dyDescent="0.25">
      <c r="Q1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2" spans="17:17" ht="17.100000000000001" customHeight="1" x14ac:dyDescent="0.25">
      <c r="Q1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3" spans="17:17" ht="17.100000000000001" customHeight="1" x14ac:dyDescent="0.25">
      <c r="Q1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4" spans="17:17" ht="17.100000000000001" customHeight="1" x14ac:dyDescent="0.25">
      <c r="Q1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5" spans="17:17" ht="17.100000000000001" customHeight="1" x14ac:dyDescent="0.25">
      <c r="Q1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6" spans="17:17" ht="17.100000000000001" customHeight="1" x14ac:dyDescent="0.25">
      <c r="Q1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7" spans="17:17" ht="17.100000000000001" customHeight="1" x14ac:dyDescent="0.25">
      <c r="Q1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8" spans="17:17" ht="17.100000000000001" customHeight="1" x14ac:dyDescent="0.25">
      <c r="Q1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89" spans="17:17" ht="17.100000000000001" customHeight="1" x14ac:dyDescent="0.25">
      <c r="Q1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0" spans="17:17" ht="17.100000000000001" customHeight="1" x14ac:dyDescent="0.25">
      <c r="Q1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1" spans="17:17" ht="17.100000000000001" customHeight="1" x14ac:dyDescent="0.25">
      <c r="Q1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2" spans="17:17" ht="17.100000000000001" customHeight="1" x14ac:dyDescent="0.25">
      <c r="Q1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3" spans="17:17" ht="17.100000000000001" customHeight="1" x14ac:dyDescent="0.25">
      <c r="Q1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4" spans="17:17" ht="17.100000000000001" customHeight="1" x14ac:dyDescent="0.25">
      <c r="Q1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5" spans="17:17" ht="17.100000000000001" customHeight="1" x14ac:dyDescent="0.25">
      <c r="Q1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6" spans="17:17" ht="17.100000000000001" customHeight="1" x14ac:dyDescent="0.25">
      <c r="Q1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7" spans="17:17" ht="17.100000000000001" customHeight="1" x14ac:dyDescent="0.25">
      <c r="Q1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8" spans="17:17" ht="17.100000000000001" customHeight="1" x14ac:dyDescent="0.25">
      <c r="Q1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799" spans="17:17" ht="17.100000000000001" customHeight="1" x14ac:dyDescent="0.25">
      <c r="Q1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0" spans="17:17" ht="17.100000000000001" customHeight="1" x14ac:dyDescent="0.25">
      <c r="Q1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1" spans="17:17" ht="17.100000000000001" customHeight="1" x14ac:dyDescent="0.25">
      <c r="Q1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2" spans="17:17" ht="17.100000000000001" customHeight="1" x14ac:dyDescent="0.25">
      <c r="Q1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3" spans="17:17" ht="17.100000000000001" customHeight="1" x14ac:dyDescent="0.25">
      <c r="Q1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4" spans="17:17" ht="17.100000000000001" customHeight="1" x14ac:dyDescent="0.25">
      <c r="Q1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5" spans="17:17" ht="17.100000000000001" customHeight="1" x14ac:dyDescent="0.25">
      <c r="Q1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6" spans="17:17" ht="17.100000000000001" customHeight="1" x14ac:dyDescent="0.25">
      <c r="Q1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7" spans="17:17" ht="17.100000000000001" customHeight="1" x14ac:dyDescent="0.25">
      <c r="Q1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8" spans="17:17" ht="17.100000000000001" customHeight="1" x14ac:dyDescent="0.25">
      <c r="Q1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09" spans="17:17" ht="17.100000000000001" customHeight="1" x14ac:dyDescent="0.25">
      <c r="Q1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0" spans="17:17" ht="17.100000000000001" customHeight="1" x14ac:dyDescent="0.25">
      <c r="Q1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1" spans="17:17" ht="17.100000000000001" customHeight="1" x14ac:dyDescent="0.25">
      <c r="Q1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2" spans="17:17" ht="17.100000000000001" customHeight="1" x14ac:dyDescent="0.25">
      <c r="Q1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3" spans="17:17" ht="17.100000000000001" customHeight="1" x14ac:dyDescent="0.25">
      <c r="Q1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4" spans="17:17" ht="17.100000000000001" customHeight="1" x14ac:dyDescent="0.25">
      <c r="Q1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5" spans="17:17" ht="17.100000000000001" customHeight="1" x14ac:dyDescent="0.25">
      <c r="Q1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6" spans="17:17" ht="17.100000000000001" customHeight="1" x14ac:dyDescent="0.25">
      <c r="Q1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7" spans="17:17" ht="17.100000000000001" customHeight="1" x14ac:dyDescent="0.25">
      <c r="Q1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8" spans="17:17" ht="17.100000000000001" customHeight="1" x14ac:dyDescent="0.25">
      <c r="Q1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19" spans="17:17" ht="17.100000000000001" customHeight="1" x14ac:dyDescent="0.25">
      <c r="Q1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0" spans="17:17" ht="17.100000000000001" customHeight="1" x14ac:dyDescent="0.25">
      <c r="Q1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1" spans="17:17" ht="17.100000000000001" customHeight="1" x14ac:dyDescent="0.25">
      <c r="Q1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2" spans="17:17" ht="17.100000000000001" customHeight="1" x14ac:dyDescent="0.25">
      <c r="Q1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3" spans="17:17" ht="17.100000000000001" customHeight="1" x14ac:dyDescent="0.25">
      <c r="Q1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4" spans="17:17" ht="17.100000000000001" customHeight="1" x14ac:dyDescent="0.25">
      <c r="Q1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5" spans="17:17" ht="17.100000000000001" customHeight="1" x14ac:dyDescent="0.25">
      <c r="Q1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6" spans="17:17" ht="17.100000000000001" customHeight="1" x14ac:dyDescent="0.25">
      <c r="Q1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7" spans="17:17" ht="17.100000000000001" customHeight="1" x14ac:dyDescent="0.25">
      <c r="Q1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8" spans="17:17" ht="17.100000000000001" customHeight="1" x14ac:dyDescent="0.25">
      <c r="Q1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29" spans="17:17" ht="17.100000000000001" customHeight="1" x14ac:dyDescent="0.25">
      <c r="Q1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0" spans="17:17" ht="17.100000000000001" customHeight="1" x14ac:dyDescent="0.25">
      <c r="Q1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1" spans="17:17" ht="17.100000000000001" customHeight="1" x14ac:dyDescent="0.25">
      <c r="Q1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2" spans="17:17" ht="17.100000000000001" customHeight="1" x14ac:dyDescent="0.25">
      <c r="Q1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3" spans="17:17" ht="17.100000000000001" customHeight="1" x14ac:dyDescent="0.25">
      <c r="Q1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4" spans="17:17" ht="17.100000000000001" customHeight="1" x14ac:dyDescent="0.25">
      <c r="Q1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5" spans="17:17" ht="17.100000000000001" customHeight="1" x14ac:dyDescent="0.25">
      <c r="Q1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6" spans="17:17" ht="17.100000000000001" customHeight="1" x14ac:dyDescent="0.25">
      <c r="Q1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7" spans="17:17" ht="17.100000000000001" customHeight="1" x14ac:dyDescent="0.25">
      <c r="Q1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8" spans="17:17" ht="17.100000000000001" customHeight="1" x14ac:dyDescent="0.25">
      <c r="Q1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39" spans="17:17" ht="17.100000000000001" customHeight="1" x14ac:dyDescent="0.25">
      <c r="Q1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0" spans="17:17" ht="17.100000000000001" customHeight="1" x14ac:dyDescent="0.25">
      <c r="Q1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1" spans="17:17" ht="17.100000000000001" customHeight="1" x14ac:dyDescent="0.25">
      <c r="Q1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2" spans="17:17" ht="17.100000000000001" customHeight="1" x14ac:dyDescent="0.25">
      <c r="Q1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3" spans="17:17" ht="17.100000000000001" customHeight="1" x14ac:dyDescent="0.25">
      <c r="Q1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4" spans="17:17" ht="17.100000000000001" customHeight="1" x14ac:dyDescent="0.25">
      <c r="Q1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5" spans="17:17" ht="17.100000000000001" customHeight="1" x14ac:dyDescent="0.25">
      <c r="Q1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6" spans="17:17" ht="17.100000000000001" customHeight="1" x14ac:dyDescent="0.25">
      <c r="Q1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7" spans="17:17" ht="17.100000000000001" customHeight="1" x14ac:dyDescent="0.25">
      <c r="Q1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8" spans="17:17" ht="17.100000000000001" customHeight="1" x14ac:dyDescent="0.25">
      <c r="Q1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49" spans="17:17" ht="17.100000000000001" customHeight="1" x14ac:dyDescent="0.25">
      <c r="Q1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0" spans="17:17" ht="17.100000000000001" customHeight="1" x14ac:dyDescent="0.25">
      <c r="Q1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1" spans="17:17" ht="17.100000000000001" customHeight="1" x14ac:dyDescent="0.25">
      <c r="Q1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2" spans="17:17" ht="17.100000000000001" customHeight="1" x14ac:dyDescent="0.25">
      <c r="Q1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3" spans="17:17" ht="17.100000000000001" customHeight="1" x14ac:dyDescent="0.25">
      <c r="Q1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4" spans="17:17" ht="17.100000000000001" customHeight="1" x14ac:dyDescent="0.25">
      <c r="Q1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5" spans="17:17" ht="17.100000000000001" customHeight="1" x14ac:dyDescent="0.25">
      <c r="Q1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6" spans="17:17" ht="17.100000000000001" customHeight="1" x14ac:dyDescent="0.25">
      <c r="Q1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7" spans="17:17" ht="17.100000000000001" customHeight="1" x14ac:dyDescent="0.25">
      <c r="Q1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8" spans="17:17" ht="17.100000000000001" customHeight="1" x14ac:dyDescent="0.25">
      <c r="Q1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59" spans="17:17" ht="17.100000000000001" customHeight="1" x14ac:dyDescent="0.25">
      <c r="Q1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0" spans="17:17" ht="17.100000000000001" customHeight="1" x14ac:dyDescent="0.25">
      <c r="Q1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1" spans="17:17" ht="17.100000000000001" customHeight="1" x14ac:dyDescent="0.25">
      <c r="Q1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2" spans="17:17" ht="17.100000000000001" customHeight="1" x14ac:dyDescent="0.25">
      <c r="Q1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3" spans="17:17" ht="17.100000000000001" customHeight="1" x14ac:dyDescent="0.25">
      <c r="Q1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4" spans="17:17" ht="17.100000000000001" customHeight="1" x14ac:dyDescent="0.25">
      <c r="Q1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5" spans="17:17" ht="17.100000000000001" customHeight="1" x14ac:dyDescent="0.25">
      <c r="Q1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6" spans="17:17" ht="17.100000000000001" customHeight="1" x14ac:dyDescent="0.25">
      <c r="Q1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7" spans="17:17" ht="17.100000000000001" customHeight="1" x14ac:dyDescent="0.25">
      <c r="Q1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8" spans="17:17" ht="17.100000000000001" customHeight="1" x14ac:dyDescent="0.25">
      <c r="Q1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69" spans="17:17" ht="17.100000000000001" customHeight="1" x14ac:dyDescent="0.25">
      <c r="Q1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0" spans="17:17" ht="17.100000000000001" customHeight="1" x14ac:dyDescent="0.25">
      <c r="Q1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1" spans="17:17" ht="17.100000000000001" customHeight="1" x14ac:dyDescent="0.25">
      <c r="Q1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2" spans="17:17" ht="17.100000000000001" customHeight="1" x14ac:dyDescent="0.25">
      <c r="Q1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3" spans="17:17" ht="17.100000000000001" customHeight="1" x14ac:dyDescent="0.25">
      <c r="Q1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4" spans="17:17" ht="17.100000000000001" customHeight="1" x14ac:dyDescent="0.25">
      <c r="Q1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5" spans="17:17" ht="17.100000000000001" customHeight="1" x14ac:dyDescent="0.25">
      <c r="Q1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6" spans="17:17" ht="17.100000000000001" customHeight="1" x14ac:dyDescent="0.25">
      <c r="Q1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7" spans="17:17" ht="17.100000000000001" customHeight="1" x14ac:dyDescent="0.25">
      <c r="Q1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8" spans="17:17" ht="17.100000000000001" customHeight="1" x14ac:dyDescent="0.25">
      <c r="Q1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79" spans="17:17" ht="17.100000000000001" customHeight="1" x14ac:dyDescent="0.25">
      <c r="Q1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0" spans="17:17" ht="17.100000000000001" customHeight="1" x14ac:dyDescent="0.25">
      <c r="Q1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1" spans="17:17" ht="17.100000000000001" customHeight="1" x14ac:dyDescent="0.25">
      <c r="Q1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2" spans="17:17" ht="17.100000000000001" customHeight="1" x14ac:dyDescent="0.25">
      <c r="Q1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3" spans="17:17" ht="17.100000000000001" customHeight="1" x14ac:dyDescent="0.25">
      <c r="Q1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4" spans="17:17" ht="17.100000000000001" customHeight="1" x14ac:dyDescent="0.25">
      <c r="Q1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5" spans="17:17" ht="17.100000000000001" customHeight="1" x14ac:dyDescent="0.25">
      <c r="Q1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6" spans="17:17" ht="17.100000000000001" customHeight="1" x14ac:dyDescent="0.25">
      <c r="Q1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7" spans="17:17" ht="17.100000000000001" customHeight="1" x14ac:dyDescent="0.25">
      <c r="Q1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8" spans="17:17" ht="17.100000000000001" customHeight="1" x14ac:dyDescent="0.25">
      <c r="Q1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89" spans="17:17" ht="17.100000000000001" customHeight="1" x14ac:dyDescent="0.25">
      <c r="Q1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0" spans="17:17" ht="17.100000000000001" customHeight="1" x14ac:dyDescent="0.25">
      <c r="Q1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1" spans="17:17" ht="17.100000000000001" customHeight="1" x14ac:dyDescent="0.25">
      <c r="Q1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2" spans="17:17" ht="17.100000000000001" customHeight="1" x14ac:dyDescent="0.25">
      <c r="Q1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3" spans="17:17" ht="17.100000000000001" customHeight="1" x14ac:dyDescent="0.25">
      <c r="Q1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4" spans="17:17" ht="17.100000000000001" customHeight="1" x14ac:dyDescent="0.25">
      <c r="Q1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5" spans="17:17" ht="17.100000000000001" customHeight="1" x14ac:dyDescent="0.25">
      <c r="Q1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6" spans="17:17" ht="17.100000000000001" customHeight="1" x14ac:dyDescent="0.25">
      <c r="Q1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7" spans="17:17" ht="17.100000000000001" customHeight="1" x14ac:dyDescent="0.25">
      <c r="Q1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8" spans="17:17" ht="17.100000000000001" customHeight="1" x14ac:dyDescent="0.25">
      <c r="Q1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899" spans="17:17" ht="17.100000000000001" customHeight="1" x14ac:dyDescent="0.25">
      <c r="Q1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0" spans="17:17" ht="17.100000000000001" customHeight="1" x14ac:dyDescent="0.25">
      <c r="Q1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1" spans="17:17" ht="17.100000000000001" customHeight="1" x14ac:dyDescent="0.25">
      <c r="Q1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2" spans="17:17" ht="17.100000000000001" customHeight="1" x14ac:dyDescent="0.25">
      <c r="Q1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3" spans="17:17" ht="17.100000000000001" customHeight="1" x14ac:dyDescent="0.25">
      <c r="Q1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4" spans="17:17" ht="17.100000000000001" customHeight="1" x14ac:dyDescent="0.25">
      <c r="Q1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5" spans="17:17" ht="17.100000000000001" customHeight="1" x14ac:dyDescent="0.25">
      <c r="Q1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6" spans="17:17" ht="17.100000000000001" customHeight="1" x14ac:dyDescent="0.25">
      <c r="Q1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7" spans="17:17" ht="17.100000000000001" customHeight="1" x14ac:dyDescent="0.25">
      <c r="Q1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8" spans="17:17" ht="17.100000000000001" customHeight="1" x14ac:dyDescent="0.25">
      <c r="Q1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09" spans="17:17" ht="17.100000000000001" customHeight="1" x14ac:dyDescent="0.25">
      <c r="Q1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0" spans="17:17" ht="17.100000000000001" customHeight="1" x14ac:dyDescent="0.25">
      <c r="Q1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1" spans="17:17" ht="17.100000000000001" customHeight="1" x14ac:dyDescent="0.25">
      <c r="Q1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2" spans="17:17" ht="17.100000000000001" customHeight="1" x14ac:dyDescent="0.25">
      <c r="Q1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3" spans="17:17" ht="17.100000000000001" customHeight="1" x14ac:dyDescent="0.25">
      <c r="Q1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4" spans="17:17" ht="17.100000000000001" customHeight="1" x14ac:dyDescent="0.25">
      <c r="Q1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5" spans="17:17" ht="17.100000000000001" customHeight="1" x14ac:dyDescent="0.25">
      <c r="Q1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6" spans="17:17" ht="17.100000000000001" customHeight="1" x14ac:dyDescent="0.25">
      <c r="Q1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7" spans="17:17" ht="17.100000000000001" customHeight="1" x14ac:dyDescent="0.25">
      <c r="Q1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8" spans="17:17" ht="17.100000000000001" customHeight="1" x14ac:dyDescent="0.25">
      <c r="Q1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19" spans="17:17" ht="17.100000000000001" customHeight="1" x14ac:dyDescent="0.25">
      <c r="Q1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0" spans="17:17" ht="17.100000000000001" customHeight="1" x14ac:dyDescent="0.25">
      <c r="Q1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1" spans="17:17" ht="17.100000000000001" customHeight="1" x14ac:dyDescent="0.25">
      <c r="Q1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2" spans="17:17" ht="17.100000000000001" customHeight="1" x14ac:dyDescent="0.25">
      <c r="Q1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3" spans="17:17" ht="17.100000000000001" customHeight="1" x14ac:dyDescent="0.25">
      <c r="Q1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4" spans="17:17" ht="17.100000000000001" customHeight="1" x14ac:dyDescent="0.25">
      <c r="Q1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5" spans="17:17" ht="17.100000000000001" customHeight="1" x14ac:dyDescent="0.25">
      <c r="Q1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6" spans="17:17" ht="17.100000000000001" customHeight="1" x14ac:dyDescent="0.25">
      <c r="Q1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7" spans="17:17" ht="17.100000000000001" customHeight="1" x14ac:dyDescent="0.25">
      <c r="Q1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8" spans="17:17" ht="17.100000000000001" customHeight="1" x14ac:dyDescent="0.25">
      <c r="Q1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29" spans="17:17" ht="17.100000000000001" customHeight="1" x14ac:dyDescent="0.25">
      <c r="Q1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0" spans="17:17" ht="17.100000000000001" customHeight="1" x14ac:dyDescent="0.25">
      <c r="Q1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1" spans="17:17" ht="17.100000000000001" customHeight="1" x14ac:dyDescent="0.25">
      <c r="Q1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2" spans="17:17" ht="17.100000000000001" customHeight="1" x14ac:dyDescent="0.25">
      <c r="Q1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3" spans="17:17" ht="17.100000000000001" customHeight="1" x14ac:dyDescent="0.25">
      <c r="Q1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4" spans="17:17" ht="17.100000000000001" customHeight="1" x14ac:dyDescent="0.25">
      <c r="Q1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5" spans="17:17" ht="17.100000000000001" customHeight="1" x14ac:dyDescent="0.25">
      <c r="Q1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6" spans="17:17" ht="17.100000000000001" customHeight="1" x14ac:dyDescent="0.25">
      <c r="Q1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7" spans="17:17" ht="17.100000000000001" customHeight="1" x14ac:dyDescent="0.25">
      <c r="Q1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8" spans="17:17" ht="17.100000000000001" customHeight="1" x14ac:dyDescent="0.25">
      <c r="Q1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39" spans="17:17" ht="17.100000000000001" customHeight="1" x14ac:dyDescent="0.25">
      <c r="Q1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0" spans="17:17" ht="17.100000000000001" customHeight="1" x14ac:dyDescent="0.25">
      <c r="Q1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1" spans="17:17" ht="17.100000000000001" customHeight="1" x14ac:dyDescent="0.25">
      <c r="Q1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2" spans="17:17" ht="17.100000000000001" customHeight="1" x14ac:dyDescent="0.25">
      <c r="Q1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3" spans="17:17" ht="17.100000000000001" customHeight="1" x14ac:dyDescent="0.25">
      <c r="Q1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4" spans="17:17" ht="17.100000000000001" customHeight="1" x14ac:dyDescent="0.25">
      <c r="Q1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5" spans="17:17" ht="17.100000000000001" customHeight="1" x14ac:dyDescent="0.25">
      <c r="Q1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6" spans="17:17" ht="17.100000000000001" customHeight="1" x14ac:dyDescent="0.25">
      <c r="Q1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7" spans="17:17" ht="17.100000000000001" customHeight="1" x14ac:dyDescent="0.25">
      <c r="Q1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8" spans="17:17" ht="17.100000000000001" customHeight="1" x14ac:dyDescent="0.25">
      <c r="Q1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49" spans="17:17" ht="17.100000000000001" customHeight="1" x14ac:dyDescent="0.25">
      <c r="Q1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0" spans="17:17" ht="17.100000000000001" customHeight="1" x14ac:dyDescent="0.25">
      <c r="Q1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1" spans="17:17" ht="17.100000000000001" customHeight="1" x14ac:dyDescent="0.25">
      <c r="Q1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2" spans="17:17" ht="17.100000000000001" customHeight="1" x14ac:dyDescent="0.25">
      <c r="Q1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3" spans="17:17" ht="17.100000000000001" customHeight="1" x14ac:dyDescent="0.25">
      <c r="Q1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4" spans="17:17" ht="17.100000000000001" customHeight="1" x14ac:dyDescent="0.25">
      <c r="Q1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5" spans="17:17" ht="17.100000000000001" customHeight="1" x14ac:dyDescent="0.25">
      <c r="Q1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6" spans="17:17" ht="17.100000000000001" customHeight="1" x14ac:dyDescent="0.25">
      <c r="Q1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7" spans="17:17" ht="17.100000000000001" customHeight="1" x14ac:dyDescent="0.25">
      <c r="Q1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8" spans="17:17" ht="17.100000000000001" customHeight="1" x14ac:dyDescent="0.25">
      <c r="Q1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59" spans="17:17" ht="17.100000000000001" customHeight="1" x14ac:dyDescent="0.25">
      <c r="Q1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0" spans="17:17" ht="17.100000000000001" customHeight="1" x14ac:dyDescent="0.25">
      <c r="Q1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1" spans="17:17" ht="17.100000000000001" customHeight="1" x14ac:dyDescent="0.25">
      <c r="Q1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2" spans="17:17" ht="17.100000000000001" customHeight="1" x14ac:dyDescent="0.25">
      <c r="Q1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3" spans="17:17" ht="17.100000000000001" customHeight="1" x14ac:dyDescent="0.25">
      <c r="Q1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4" spans="17:17" ht="17.100000000000001" customHeight="1" x14ac:dyDescent="0.25">
      <c r="Q1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5" spans="17:17" ht="17.100000000000001" customHeight="1" x14ac:dyDescent="0.25">
      <c r="Q1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6" spans="17:17" ht="17.100000000000001" customHeight="1" x14ac:dyDescent="0.25">
      <c r="Q1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7" spans="17:17" ht="17.100000000000001" customHeight="1" x14ac:dyDescent="0.25">
      <c r="Q1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8" spans="17:17" ht="17.100000000000001" customHeight="1" x14ac:dyDescent="0.25">
      <c r="Q1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69" spans="17:17" ht="17.100000000000001" customHeight="1" x14ac:dyDescent="0.25">
      <c r="Q1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0" spans="17:17" ht="17.100000000000001" customHeight="1" x14ac:dyDescent="0.25">
      <c r="Q1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1" spans="17:17" ht="17.100000000000001" customHeight="1" x14ac:dyDescent="0.25">
      <c r="Q1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2" spans="17:17" ht="17.100000000000001" customHeight="1" x14ac:dyDescent="0.25">
      <c r="Q1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3" spans="17:17" ht="17.100000000000001" customHeight="1" x14ac:dyDescent="0.25">
      <c r="Q1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4" spans="17:17" ht="17.100000000000001" customHeight="1" x14ac:dyDescent="0.25">
      <c r="Q1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5" spans="17:17" ht="17.100000000000001" customHeight="1" x14ac:dyDescent="0.25">
      <c r="Q1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6" spans="17:17" ht="17.100000000000001" customHeight="1" x14ac:dyDescent="0.25">
      <c r="Q1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7" spans="17:17" ht="17.100000000000001" customHeight="1" x14ac:dyDescent="0.25">
      <c r="Q1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8" spans="17:17" ht="17.100000000000001" customHeight="1" x14ac:dyDescent="0.25">
      <c r="Q1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79" spans="17:17" ht="17.100000000000001" customHeight="1" x14ac:dyDescent="0.25">
      <c r="Q1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0" spans="17:17" ht="17.100000000000001" customHeight="1" x14ac:dyDescent="0.25">
      <c r="Q1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1" spans="17:17" ht="17.100000000000001" customHeight="1" x14ac:dyDescent="0.25">
      <c r="Q1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2" spans="17:17" ht="17.100000000000001" customHeight="1" x14ac:dyDescent="0.25">
      <c r="Q1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3" spans="17:17" ht="17.100000000000001" customHeight="1" x14ac:dyDescent="0.25">
      <c r="Q1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4" spans="17:17" ht="17.100000000000001" customHeight="1" x14ac:dyDescent="0.25">
      <c r="Q1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5" spans="17:17" ht="17.100000000000001" customHeight="1" x14ac:dyDescent="0.25">
      <c r="Q1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6" spans="17:17" ht="17.100000000000001" customHeight="1" x14ac:dyDescent="0.25">
      <c r="Q1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7" spans="17:17" ht="17.100000000000001" customHeight="1" x14ac:dyDescent="0.25">
      <c r="Q1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8" spans="17:17" ht="17.100000000000001" customHeight="1" x14ac:dyDescent="0.25">
      <c r="Q1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89" spans="17:17" ht="17.100000000000001" customHeight="1" x14ac:dyDescent="0.25">
      <c r="Q1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0" spans="17:17" ht="17.100000000000001" customHeight="1" x14ac:dyDescent="0.25">
      <c r="Q1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1" spans="17:17" ht="17.100000000000001" customHeight="1" x14ac:dyDescent="0.25">
      <c r="Q1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2" spans="17:17" ht="17.100000000000001" customHeight="1" x14ac:dyDescent="0.25">
      <c r="Q1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3" spans="17:17" ht="17.100000000000001" customHeight="1" x14ac:dyDescent="0.25">
      <c r="Q1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4" spans="17:17" ht="17.100000000000001" customHeight="1" x14ac:dyDescent="0.25">
      <c r="Q1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5" spans="17:17" ht="17.100000000000001" customHeight="1" x14ac:dyDescent="0.25">
      <c r="Q1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6" spans="17:17" ht="17.100000000000001" customHeight="1" x14ac:dyDescent="0.25">
      <c r="Q1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7" spans="17:17" ht="17.100000000000001" customHeight="1" x14ac:dyDescent="0.25">
      <c r="Q1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8" spans="17:17" ht="17.100000000000001" customHeight="1" x14ac:dyDescent="0.25">
      <c r="Q1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1999" spans="17:17" ht="17.100000000000001" customHeight="1" x14ac:dyDescent="0.25">
      <c r="Q1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0" spans="17:17" ht="17.100000000000001" customHeight="1" x14ac:dyDescent="0.25">
      <c r="Q2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1" spans="17:17" ht="17.100000000000001" customHeight="1" x14ac:dyDescent="0.25">
      <c r="Q2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2" spans="17:17" ht="17.100000000000001" customHeight="1" x14ac:dyDescent="0.25">
      <c r="Q2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3" spans="17:17" ht="17.100000000000001" customHeight="1" x14ac:dyDescent="0.25">
      <c r="Q2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4" spans="17:17" ht="17.100000000000001" customHeight="1" x14ac:dyDescent="0.25">
      <c r="Q2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5" spans="17:17" ht="17.100000000000001" customHeight="1" x14ac:dyDescent="0.25">
      <c r="Q2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6" spans="17:17" ht="17.100000000000001" customHeight="1" x14ac:dyDescent="0.25">
      <c r="Q2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7" spans="17:17" ht="17.100000000000001" customHeight="1" x14ac:dyDescent="0.25">
      <c r="Q2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8" spans="17:17" ht="17.100000000000001" customHeight="1" x14ac:dyDescent="0.25">
      <c r="Q2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09" spans="17:17" ht="17.100000000000001" customHeight="1" x14ac:dyDescent="0.25">
      <c r="Q2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0" spans="17:17" ht="17.100000000000001" customHeight="1" x14ac:dyDescent="0.25">
      <c r="Q2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1" spans="17:17" ht="17.100000000000001" customHeight="1" x14ac:dyDescent="0.25">
      <c r="Q2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2" spans="17:17" ht="17.100000000000001" customHeight="1" x14ac:dyDescent="0.25">
      <c r="Q2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3" spans="17:17" ht="17.100000000000001" customHeight="1" x14ac:dyDescent="0.25">
      <c r="Q2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4" spans="17:17" ht="17.100000000000001" customHeight="1" x14ac:dyDescent="0.25">
      <c r="Q2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5" spans="17:17" ht="17.100000000000001" customHeight="1" x14ac:dyDescent="0.25">
      <c r="Q2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6" spans="17:17" ht="17.100000000000001" customHeight="1" x14ac:dyDescent="0.25">
      <c r="Q2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7" spans="17:17" ht="17.100000000000001" customHeight="1" x14ac:dyDescent="0.25">
      <c r="Q2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8" spans="17:17" ht="17.100000000000001" customHeight="1" x14ac:dyDescent="0.25">
      <c r="Q2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19" spans="17:17" ht="17.100000000000001" customHeight="1" x14ac:dyDescent="0.25">
      <c r="Q2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0" spans="17:17" ht="17.100000000000001" customHeight="1" x14ac:dyDescent="0.25">
      <c r="Q2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1" spans="17:17" ht="17.100000000000001" customHeight="1" x14ac:dyDescent="0.25">
      <c r="Q2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2" spans="17:17" ht="17.100000000000001" customHeight="1" x14ac:dyDescent="0.25">
      <c r="Q2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3" spans="17:17" ht="17.100000000000001" customHeight="1" x14ac:dyDescent="0.25">
      <c r="Q2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4" spans="17:17" ht="17.100000000000001" customHeight="1" x14ac:dyDescent="0.25">
      <c r="Q2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5" spans="17:17" ht="17.100000000000001" customHeight="1" x14ac:dyDescent="0.25">
      <c r="Q2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6" spans="17:17" ht="17.100000000000001" customHeight="1" x14ac:dyDescent="0.25">
      <c r="Q2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7" spans="17:17" ht="17.100000000000001" customHeight="1" x14ac:dyDescent="0.25">
      <c r="Q2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8" spans="17:17" ht="17.100000000000001" customHeight="1" x14ac:dyDescent="0.25">
      <c r="Q2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29" spans="17:17" ht="17.100000000000001" customHeight="1" x14ac:dyDescent="0.25">
      <c r="Q2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0" spans="17:17" ht="17.100000000000001" customHeight="1" x14ac:dyDescent="0.25">
      <c r="Q2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1" spans="17:17" ht="17.100000000000001" customHeight="1" x14ac:dyDescent="0.25">
      <c r="Q2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2" spans="17:17" ht="17.100000000000001" customHeight="1" x14ac:dyDescent="0.25">
      <c r="Q2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3" spans="17:17" ht="17.100000000000001" customHeight="1" x14ac:dyDescent="0.25">
      <c r="Q2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4" spans="17:17" ht="17.100000000000001" customHeight="1" x14ac:dyDescent="0.25">
      <c r="Q2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5" spans="17:17" ht="17.100000000000001" customHeight="1" x14ac:dyDescent="0.25">
      <c r="Q2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6" spans="17:17" ht="17.100000000000001" customHeight="1" x14ac:dyDescent="0.25">
      <c r="Q2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7" spans="17:17" ht="17.100000000000001" customHeight="1" x14ac:dyDescent="0.25">
      <c r="Q2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8" spans="17:17" ht="17.100000000000001" customHeight="1" x14ac:dyDescent="0.25">
      <c r="Q2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39" spans="17:17" ht="17.100000000000001" customHeight="1" x14ac:dyDescent="0.25">
      <c r="Q2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0" spans="17:17" ht="17.100000000000001" customHeight="1" x14ac:dyDescent="0.25">
      <c r="Q2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1" spans="17:17" ht="17.100000000000001" customHeight="1" x14ac:dyDescent="0.25">
      <c r="Q2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2" spans="17:17" ht="17.100000000000001" customHeight="1" x14ac:dyDescent="0.25">
      <c r="Q2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3" spans="17:17" ht="17.100000000000001" customHeight="1" x14ac:dyDescent="0.25">
      <c r="Q2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4" spans="17:17" ht="17.100000000000001" customHeight="1" x14ac:dyDescent="0.25">
      <c r="Q2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5" spans="17:17" ht="17.100000000000001" customHeight="1" x14ac:dyDescent="0.25">
      <c r="Q2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6" spans="17:17" ht="17.100000000000001" customHeight="1" x14ac:dyDescent="0.25">
      <c r="Q2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7" spans="17:17" ht="17.100000000000001" customHeight="1" x14ac:dyDescent="0.25">
      <c r="Q2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8" spans="17:17" ht="17.100000000000001" customHeight="1" x14ac:dyDescent="0.25">
      <c r="Q2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49" spans="17:17" ht="17.100000000000001" customHeight="1" x14ac:dyDescent="0.25">
      <c r="Q2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0" spans="17:17" ht="17.100000000000001" customHeight="1" x14ac:dyDescent="0.25">
      <c r="Q2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1" spans="17:17" ht="17.100000000000001" customHeight="1" x14ac:dyDescent="0.25">
      <c r="Q2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2" spans="17:17" ht="17.100000000000001" customHeight="1" x14ac:dyDescent="0.25">
      <c r="Q2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3" spans="17:17" ht="17.100000000000001" customHeight="1" x14ac:dyDescent="0.25">
      <c r="Q2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4" spans="17:17" ht="17.100000000000001" customHeight="1" x14ac:dyDescent="0.25">
      <c r="Q2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5" spans="17:17" ht="17.100000000000001" customHeight="1" x14ac:dyDescent="0.25">
      <c r="Q2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6" spans="17:17" ht="17.100000000000001" customHeight="1" x14ac:dyDescent="0.25">
      <c r="Q2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7" spans="17:17" ht="17.100000000000001" customHeight="1" x14ac:dyDescent="0.25">
      <c r="Q2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8" spans="17:17" ht="17.100000000000001" customHeight="1" x14ac:dyDescent="0.25">
      <c r="Q2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59" spans="17:17" ht="17.100000000000001" customHeight="1" x14ac:dyDescent="0.25">
      <c r="Q2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0" spans="17:17" ht="17.100000000000001" customHeight="1" x14ac:dyDescent="0.25">
      <c r="Q2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1" spans="17:17" ht="17.100000000000001" customHeight="1" x14ac:dyDescent="0.25">
      <c r="Q2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2" spans="17:17" ht="17.100000000000001" customHeight="1" x14ac:dyDescent="0.25">
      <c r="Q2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3" spans="17:17" ht="17.100000000000001" customHeight="1" x14ac:dyDescent="0.25">
      <c r="Q2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4" spans="17:17" ht="17.100000000000001" customHeight="1" x14ac:dyDescent="0.25">
      <c r="Q2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5" spans="17:17" ht="17.100000000000001" customHeight="1" x14ac:dyDescent="0.25">
      <c r="Q2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6" spans="17:17" ht="17.100000000000001" customHeight="1" x14ac:dyDescent="0.25">
      <c r="Q2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7" spans="17:17" ht="17.100000000000001" customHeight="1" x14ac:dyDescent="0.25">
      <c r="Q2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8" spans="17:17" ht="17.100000000000001" customHeight="1" x14ac:dyDescent="0.25">
      <c r="Q2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69" spans="17:17" ht="17.100000000000001" customHeight="1" x14ac:dyDescent="0.25">
      <c r="Q2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0" spans="17:17" ht="17.100000000000001" customHeight="1" x14ac:dyDescent="0.25">
      <c r="Q2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1" spans="17:17" ht="17.100000000000001" customHeight="1" x14ac:dyDescent="0.25">
      <c r="Q2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2" spans="17:17" ht="17.100000000000001" customHeight="1" x14ac:dyDescent="0.25">
      <c r="Q2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3" spans="17:17" ht="17.100000000000001" customHeight="1" x14ac:dyDescent="0.25">
      <c r="Q2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4" spans="17:17" ht="17.100000000000001" customHeight="1" x14ac:dyDescent="0.25">
      <c r="Q2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5" spans="17:17" ht="17.100000000000001" customHeight="1" x14ac:dyDescent="0.25">
      <c r="Q2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6" spans="17:17" ht="17.100000000000001" customHeight="1" x14ac:dyDescent="0.25">
      <c r="Q2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7" spans="17:17" ht="17.100000000000001" customHeight="1" x14ac:dyDescent="0.25">
      <c r="Q2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8" spans="17:17" ht="17.100000000000001" customHeight="1" x14ac:dyDescent="0.25">
      <c r="Q2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79" spans="17:17" ht="17.100000000000001" customHeight="1" x14ac:dyDescent="0.25">
      <c r="Q2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0" spans="17:17" ht="17.100000000000001" customHeight="1" x14ac:dyDescent="0.25">
      <c r="Q2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1" spans="17:17" ht="17.100000000000001" customHeight="1" x14ac:dyDescent="0.25">
      <c r="Q2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2" spans="17:17" ht="17.100000000000001" customHeight="1" x14ac:dyDescent="0.25">
      <c r="Q2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3" spans="17:17" ht="17.100000000000001" customHeight="1" x14ac:dyDescent="0.25">
      <c r="Q2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4" spans="17:17" ht="17.100000000000001" customHeight="1" x14ac:dyDescent="0.25">
      <c r="Q2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5" spans="17:17" ht="17.100000000000001" customHeight="1" x14ac:dyDescent="0.25">
      <c r="Q2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6" spans="17:17" ht="17.100000000000001" customHeight="1" x14ac:dyDescent="0.25">
      <c r="Q2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7" spans="17:17" ht="17.100000000000001" customHeight="1" x14ac:dyDescent="0.25">
      <c r="Q2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8" spans="17:17" ht="17.100000000000001" customHeight="1" x14ac:dyDescent="0.25">
      <c r="Q2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89" spans="17:17" ht="17.100000000000001" customHeight="1" x14ac:dyDescent="0.25">
      <c r="Q2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0" spans="17:17" ht="17.100000000000001" customHeight="1" x14ac:dyDescent="0.25">
      <c r="Q2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1" spans="17:17" ht="17.100000000000001" customHeight="1" x14ac:dyDescent="0.25">
      <c r="Q2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2" spans="17:17" ht="17.100000000000001" customHeight="1" x14ac:dyDescent="0.25">
      <c r="Q2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3" spans="17:17" ht="17.100000000000001" customHeight="1" x14ac:dyDescent="0.25">
      <c r="Q2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4" spans="17:17" ht="17.100000000000001" customHeight="1" x14ac:dyDescent="0.25">
      <c r="Q2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5" spans="17:17" ht="17.100000000000001" customHeight="1" x14ac:dyDescent="0.25">
      <c r="Q2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6" spans="17:17" ht="17.100000000000001" customHeight="1" x14ac:dyDescent="0.25">
      <c r="Q2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7" spans="17:17" ht="17.100000000000001" customHeight="1" x14ac:dyDescent="0.25">
      <c r="Q2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8" spans="17:17" ht="17.100000000000001" customHeight="1" x14ac:dyDescent="0.25">
      <c r="Q2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099" spans="17:17" ht="17.100000000000001" customHeight="1" x14ac:dyDescent="0.25">
      <c r="Q2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0" spans="17:17" ht="17.100000000000001" customHeight="1" x14ac:dyDescent="0.25">
      <c r="Q2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1" spans="17:17" ht="17.100000000000001" customHeight="1" x14ac:dyDescent="0.25">
      <c r="Q2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2" spans="17:17" ht="17.100000000000001" customHeight="1" x14ac:dyDescent="0.25">
      <c r="Q2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3" spans="17:17" ht="17.100000000000001" customHeight="1" x14ac:dyDescent="0.25">
      <c r="Q2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4" spans="17:17" ht="17.100000000000001" customHeight="1" x14ac:dyDescent="0.25">
      <c r="Q2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5" spans="17:17" ht="17.100000000000001" customHeight="1" x14ac:dyDescent="0.25">
      <c r="Q2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6" spans="17:17" ht="17.100000000000001" customHeight="1" x14ac:dyDescent="0.25">
      <c r="Q2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7" spans="17:17" ht="17.100000000000001" customHeight="1" x14ac:dyDescent="0.25">
      <c r="Q2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8" spans="17:17" ht="17.100000000000001" customHeight="1" x14ac:dyDescent="0.25">
      <c r="Q2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09" spans="17:17" ht="17.100000000000001" customHeight="1" x14ac:dyDescent="0.25">
      <c r="Q2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0" spans="17:17" ht="17.100000000000001" customHeight="1" x14ac:dyDescent="0.25">
      <c r="Q2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1" spans="17:17" ht="17.100000000000001" customHeight="1" x14ac:dyDescent="0.25">
      <c r="Q2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2" spans="17:17" ht="17.100000000000001" customHeight="1" x14ac:dyDescent="0.25">
      <c r="Q2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3" spans="17:17" ht="17.100000000000001" customHeight="1" x14ac:dyDescent="0.25">
      <c r="Q2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4" spans="17:17" ht="17.100000000000001" customHeight="1" x14ac:dyDescent="0.25">
      <c r="Q2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5" spans="17:17" ht="17.100000000000001" customHeight="1" x14ac:dyDescent="0.25">
      <c r="Q2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6" spans="17:17" ht="17.100000000000001" customHeight="1" x14ac:dyDescent="0.25">
      <c r="Q2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7" spans="17:17" ht="17.100000000000001" customHeight="1" x14ac:dyDescent="0.25">
      <c r="Q2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8" spans="17:17" ht="17.100000000000001" customHeight="1" x14ac:dyDescent="0.25">
      <c r="Q2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19" spans="17:17" ht="17.100000000000001" customHeight="1" x14ac:dyDescent="0.25">
      <c r="Q2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0" spans="17:17" ht="17.100000000000001" customHeight="1" x14ac:dyDescent="0.25">
      <c r="Q2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1" spans="17:17" ht="17.100000000000001" customHeight="1" x14ac:dyDescent="0.25">
      <c r="Q2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2" spans="17:17" ht="17.100000000000001" customHeight="1" x14ac:dyDescent="0.25">
      <c r="Q2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3" spans="17:17" ht="17.100000000000001" customHeight="1" x14ac:dyDescent="0.25">
      <c r="Q2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4" spans="17:17" ht="17.100000000000001" customHeight="1" x14ac:dyDescent="0.25">
      <c r="Q2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5" spans="17:17" ht="17.100000000000001" customHeight="1" x14ac:dyDescent="0.25">
      <c r="Q2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6" spans="17:17" ht="17.100000000000001" customHeight="1" x14ac:dyDescent="0.25">
      <c r="Q2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7" spans="17:17" ht="17.100000000000001" customHeight="1" x14ac:dyDescent="0.25">
      <c r="Q2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8" spans="17:17" ht="17.100000000000001" customHeight="1" x14ac:dyDescent="0.25">
      <c r="Q2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29" spans="17:17" ht="17.100000000000001" customHeight="1" x14ac:dyDescent="0.25">
      <c r="Q2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0" spans="17:17" ht="17.100000000000001" customHeight="1" x14ac:dyDescent="0.25">
      <c r="Q2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1" spans="17:17" ht="17.100000000000001" customHeight="1" x14ac:dyDescent="0.25">
      <c r="Q2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2" spans="17:17" ht="17.100000000000001" customHeight="1" x14ac:dyDescent="0.25">
      <c r="Q2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3" spans="17:17" ht="17.100000000000001" customHeight="1" x14ac:dyDescent="0.25">
      <c r="Q2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4" spans="17:17" ht="17.100000000000001" customHeight="1" x14ac:dyDescent="0.25">
      <c r="Q2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5" spans="17:17" ht="17.100000000000001" customHeight="1" x14ac:dyDescent="0.25">
      <c r="Q2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6" spans="17:17" ht="17.100000000000001" customHeight="1" x14ac:dyDescent="0.25">
      <c r="Q2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7" spans="17:17" ht="17.100000000000001" customHeight="1" x14ac:dyDescent="0.25">
      <c r="Q2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8" spans="17:17" ht="17.100000000000001" customHeight="1" x14ac:dyDescent="0.25">
      <c r="Q2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39" spans="17:17" ht="17.100000000000001" customHeight="1" x14ac:dyDescent="0.25">
      <c r="Q2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0" spans="17:17" ht="17.100000000000001" customHeight="1" x14ac:dyDescent="0.25">
      <c r="Q2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1" spans="17:17" ht="17.100000000000001" customHeight="1" x14ac:dyDescent="0.25">
      <c r="Q2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2" spans="17:17" ht="17.100000000000001" customHeight="1" x14ac:dyDescent="0.25">
      <c r="Q2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3" spans="17:17" ht="17.100000000000001" customHeight="1" x14ac:dyDescent="0.25">
      <c r="Q2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4" spans="17:17" ht="17.100000000000001" customHeight="1" x14ac:dyDescent="0.25">
      <c r="Q2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5" spans="17:17" ht="17.100000000000001" customHeight="1" x14ac:dyDescent="0.25">
      <c r="Q2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6" spans="17:17" ht="17.100000000000001" customHeight="1" x14ac:dyDescent="0.25">
      <c r="Q2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7" spans="17:17" ht="17.100000000000001" customHeight="1" x14ac:dyDescent="0.25">
      <c r="Q2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8" spans="17:17" ht="17.100000000000001" customHeight="1" x14ac:dyDescent="0.25">
      <c r="Q2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49" spans="17:17" ht="17.100000000000001" customHeight="1" x14ac:dyDescent="0.25">
      <c r="Q2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0" spans="17:17" ht="17.100000000000001" customHeight="1" x14ac:dyDescent="0.25">
      <c r="Q2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1" spans="17:17" ht="17.100000000000001" customHeight="1" x14ac:dyDescent="0.25">
      <c r="Q2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2" spans="17:17" ht="17.100000000000001" customHeight="1" x14ac:dyDescent="0.25">
      <c r="Q2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3" spans="17:17" ht="17.100000000000001" customHeight="1" x14ac:dyDescent="0.25">
      <c r="Q2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4" spans="17:17" ht="17.100000000000001" customHeight="1" x14ac:dyDescent="0.25">
      <c r="Q2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5" spans="17:17" ht="17.100000000000001" customHeight="1" x14ac:dyDescent="0.25">
      <c r="Q2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6" spans="17:17" ht="17.100000000000001" customHeight="1" x14ac:dyDescent="0.25">
      <c r="Q2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7" spans="17:17" ht="17.100000000000001" customHeight="1" x14ac:dyDescent="0.25">
      <c r="Q2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8" spans="17:17" ht="17.100000000000001" customHeight="1" x14ac:dyDescent="0.25">
      <c r="Q2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59" spans="17:17" ht="17.100000000000001" customHeight="1" x14ac:dyDescent="0.25">
      <c r="Q2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0" spans="17:17" ht="17.100000000000001" customHeight="1" x14ac:dyDescent="0.25">
      <c r="Q2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1" spans="17:17" ht="17.100000000000001" customHeight="1" x14ac:dyDescent="0.25">
      <c r="Q2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2" spans="17:17" ht="17.100000000000001" customHeight="1" x14ac:dyDescent="0.25">
      <c r="Q2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3" spans="17:17" ht="17.100000000000001" customHeight="1" x14ac:dyDescent="0.25">
      <c r="Q2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4" spans="17:17" ht="17.100000000000001" customHeight="1" x14ac:dyDescent="0.25">
      <c r="Q2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5" spans="17:17" ht="17.100000000000001" customHeight="1" x14ac:dyDescent="0.25">
      <c r="Q2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6" spans="17:17" ht="17.100000000000001" customHeight="1" x14ac:dyDescent="0.25">
      <c r="Q2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7" spans="17:17" ht="17.100000000000001" customHeight="1" x14ac:dyDescent="0.25">
      <c r="Q2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8" spans="17:17" ht="17.100000000000001" customHeight="1" x14ac:dyDescent="0.25">
      <c r="Q2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69" spans="17:17" ht="17.100000000000001" customHeight="1" x14ac:dyDescent="0.25">
      <c r="Q2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0" spans="17:17" ht="17.100000000000001" customHeight="1" x14ac:dyDescent="0.25">
      <c r="Q2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1" spans="17:17" ht="17.100000000000001" customHeight="1" x14ac:dyDescent="0.25">
      <c r="Q2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2" spans="17:17" ht="17.100000000000001" customHeight="1" x14ac:dyDescent="0.25">
      <c r="Q2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3" spans="17:17" ht="17.100000000000001" customHeight="1" x14ac:dyDescent="0.25">
      <c r="Q2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4" spans="17:17" ht="17.100000000000001" customHeight="1" x14ac:dyDescent="0.25">
      <c r="Q2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5" spans="17:17" ht="17.100000000000001" customHeight="1" x14ac:dyDescent="0.25">
      <c r="Q2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6" spans="17:17" ht="17.100000000000001" customHeight="1" x14ac:dyDescent="0.25">
      <c r="Q2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7" spans="17:17" ht="17.100000000000001" customHeight="1" x14ac:dyDescent="0.25">
      <c r="Q2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8" spans="17:17" ht="17.100000000000001" customHeight="1" x14ac:dyDescent="0.25">
      <c r="Q2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79" spans="17:17" ht="17.100000000000001" customHeight="1" x14ac:dyDescent="0.25">
      <c r="Q2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0" spans="17:17" ht="17.100000000000001" customHeight="1" x14ac:dyDescent="0.25">
      <c r="Q2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1" spans="17:17" ht="17.100000000000001" customHeight="1" x14ac:dyDescent="0.25">
      <c r="Q2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2" spans="17:17" ht="17.100000000000001" customHeight="1" x14ac:dyDescent="0.25">
      <c r="Q2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3" spans="17:17" ht="17.100000000000001" customHeight="1" x14ac:dyDescent="0.25">
      <c r="Q2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4" spans="17:17" ht="17.100000000000001" customHeight="1" x14ac:dyDescent="0.25">
      <c r="Q2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5" spans="17:17" ht="17.100000000000001" customHeight="1" x14ac:dyDescent="0.25">
      <c r="Q2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6" spans="17:17" ht="17.100000000000001" customHeight="1" x14ac:dyDescent="0.25">
      <c r="Q2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7" spans="17:17" ht="17.100000000000001" customHeight="1" x14ac:dyDescent="0.25">
      <c r="Q2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8" spans="17:17" ht="17.100000000000001" customHeight="1" x14ac:dyDescent="0.25">
      <c r="Q2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89" spans="17:17" ht="17.100000000000001" customHeight="1" x14ac:dyDescent="0.25">
      <c r="Q2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0" spans="17:17" ht="17.100000000000001" customHeight="1" x14ac:dyDescent="0.25">
      <c r="Q2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1" spans="17:17" ht="17.100000000000001" customHeight="1" x14ac:dyDescent="0.25">
      <c r="Q2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2" spans="17:17" ht="17.100000000000001" customHeight="1" x14ac:dyDescent="0.25">
      <c r="Q2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3" spans="17:17" ht="17.100000000000001" customHeight="1" x14ac:dyDescent="0.25">
      <c r="Q2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4" spans="17:17" ht="17.100000000000001" customHeight="1" x14ac:dyDescent="0.25">
      <c r="Q2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5" spans="17:17" ht="17.100000000000001" customHeight="1" x14ac:dyDescent="0.25">
      <c r="Q2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6" spans="17:17" ht="17.100000000000001" customHeight="1" x14ac:dyDescent="0.25">
      <c r="Q2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7" spans="17:17" ht="17.100000000000001" customHeight="1" x14ac:dyDescent="0.25">
      <c r="Q2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8" spans="17:17" ht="17.100000000000001" customHeight="1" x14ac:dyDescent="0.25">
      <c r="Q2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199" spans="17:17" ht="17.100000000000001" customHeight="1" x14ac:dyDescent="0.25">
      <c r="Q2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0" spans="17:17" ht="17.100000000000001" customHeight="1" x14ac:dyDescent="0.25">
      <c r="Q2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1" spans="17:17" ht="17.100000000000001" customHeight="1" x14ac:dyDescent="0.25">
      <c r="Q2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2" spans="17:17" ht="17.100000000000001" customHeight="1" x14ac:dyDescent="0.25">
      <c r="Q2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3" spans="17:17" ht="17.100000000000001" customHeight="1" x14ac:dyDescent="0.25">
      <c r="Q2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4" spans="17:17" ht="17.100000000000001" customHeight="1" x14ac:dyDescent="0.25">
      <c r="Q2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5" spans="17:17" ht="17.100000000000001" customHeight="1" x14ac:dyDescent="0.25">
      <c r="Q2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6" spans="17:17" ht="17.100000000000001" customHeight="1" x14ac:dyDescent="0.25">
      <c r="Q2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7" spans="17:17" ht="17.100000000000001" customHeight="1" x14ac:dyDescent="0.25">
      <c r="Q2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8" spans="17:17" ht="17.100000000000001" customHeight="1" x14ac:dyDescent="0.25">
      <c r="Q2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09" spans="17:17" ht="17.100000000000001" customHeight="1" x14ac:dyDescent="0.25">
      <c r="Q2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0" spans="17:17" ht="17.100000000000001" customHeight="1" x14ac:dyDescent="0.25">
      <c r="Q2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1" spans="17:17" ht="17.100000000000001" customHeight="1" x14ac:dyDescent="0.25">
      <c r="Q2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2" spans="17:17" ht="17.100000000000001" customHeight="1" x14ac:dyDescent="0.25">
      <c r="Q2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3" spans="17:17" ht="17.100000000000001" customHeight="1" x14ac:dyDescent="0.25">
      <c r="Q2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4" spans="17:17" ht="17.100000000000001" customHeight="1" x14ac:dyDescent="0.25">
      <c r="Q2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5" spans="17:17" ht="17.100000000000001" customHeight="1" x14ac:dyDescent="0.25">
      <c r="Q2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6" spans="17:17" ht="17.100000000000001" customHeight="1" x14ac:dyDescent="0.25">
      <c r="Q2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7" spans="17:17" ht="17.100000000000001" customHeight="1" x14ac:dyDescent="0.25">
      <c r="Q2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8" spans="17:17" ht="17.100000000000001" customHeight="1" x14ac:dyDescent="0.25">
      <c r="Q2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19" spans="17:17" ht="17.100000000000001" customHeight="1" x14ac:dyDescent="0.25">
      <c r="Q2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0" spans="17:17" ht="17.100000000000001" customHeight="1" x14ac:dyDescent="0.25">
      <c r="Q2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1" spans="17:17" ht="17.100000000000001" customHeight="1" x14ac:dyDescent="0.25">
      <c r="Q2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2" spans="17:17" ht="17.100000000000001" customHeight="1" x14ac:dyDescent="0.25">
      <c r="Q2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3" spans="17:17" ht="17.100000000000001" customHeight="1" x14ac:dyDescent="0.25">
      <c r="Q2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4" spans="17:17" ht="17.100000000000001" customHeight="1" x14ac:dyDescent="0.25">
      <c r="Q2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5" spans="17:17" ht="17.100000000000001" customHeight="1" x14ac:dyDescent="0.25">
      <c r="Q2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6" spans="17:17" ht="17.100000000000001" customHeight="1" x14ac:dyDescent="0.25">
      <c r="Q2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7" spans="17:17" ht="17.100000000000001" customHeight="1" x14ac:dyDescent="0.25">
      <c r="Q2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8" spans="17:17" ht="17.100000000000001" customHeight="1" x14ac:dyDescent="0.25">
      <c r="Q2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29" spans="17:17" ht="17.100000000000001" customHeight="1" x14ac:dyDescent="0.25">
      <c r="Q2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0" spans="17:17" ht="17.100000000000001" customHeight="1" x14ac:dyDescent="0.25">
      <c r="Q2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1" spans="17:17" ht="17.100000000000001" customHeight="1" x14ac:dyDescent="0.25">
      <c r="Q2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2" spans="17:17" ht="17.100000000000001" customHeight="1" x14ac:dyDescent="0.25">
      <c r="Q2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3" spans="17:17" ht="17.100000000000001" customHeight="1" x14ac:dyDescent="0.25">
      <c r="Q2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4" spans="17:17" ht="17.100000000000001" customHeight="1" x14ac:dyDescent="0.25">
      <c r="Q2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5" spans="17:17" ht="17.100000000000001" customHeight="1" x14ac:dyDescent="0.25">
      <c r="Q2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6" spans="17:17" ht="17.100000000000001" customHeight="1" x14ac:dyDescent="0.25">
      <c r="Q2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7" spans="17:17" ht="17.100000000000001" customHeight="1" x14ac:dyDescent="0.25">
      <c r="Q2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8" spans="17:17" ht="17.100000000000001" customHeight="1" x14ac:dyDescent="0.25">
      <c r="Q2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39" spans="17:17" ht="17.100000000000001" customHeight="1" x14ac:dyDescent="0.25">
      <c r="Q2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0" spans="17:17" ht="17.100000000000001" customHeight="1" x14ac:dyDescent="0.25">
      <c r="Q2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1" spans="17:17" ht="17.100000000000001" customHeight="1" x14ac:dyDescent="0.25">
      <c r="Q2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2" spans="17:17" ht="17.100000000000001" customHeight="1" x14ac:dyDescent="0.25">
      <c r="Q2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3" spans="17:17" ht="17.100000000000001" customHeight="1" x14ac:dyDescent="0.25">
      <c r="Q2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4" spans="17:17" ht="17.100000000000001" customHeight="1" x14ac:dyDescent="0.25">
      <c r="Q2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5" spans="17:17" ht="17.100000000000001" customHeight="1" x14ac:dyDescent="0.25">
      <c r="Q2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6" spans="17:17" ht="17.100000000000001" customHeight="1" x14ac:dyDescent="0.25">
      <c r="Q2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7" spans="17:17" ht="17.100000000000001" customHeight="1" x14ac:dyDescent="0.25">
      <c r="Q2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8" spans="17:17" ht="17.100000000000001" customHeight="1" x14ac:dyDescent="0.25">
      <c r="Q2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49" spans="17:17" ht="17.100000000000001" customHeight="1" x14ac:dyDescent="0.25">
      <c r="Q2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0" spans="17:17" ht="17.100000000000001" customHeight="1" x14ac:dyDescent="0.25">
      <c r="Q2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1" spans="17:17" ht="17.100000000000001" customHeight="1" x14ac:dyDescent="0.25">
      <c r="Q2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2" spans="17:17" ht="17.100000000000001" customHeight="1" x14ac:dyDescent="0.25">
      <c r="Q2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3" spans="17:17" ht="17.100000000000001" customHeight="1" x14ac:dyDescent="0.25">
      <c r="Q2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4" spans="17:17" ht="17.100000000000001" customHeight="1" x14ac:dyDescent="0.25">
      <c r="Q2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5" spans="17:17" ht="17.100000000000001" customHeight="1" x14ac:dyDescent="0.25">
      <c r="Q2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6" spans="17:17" ht="17.100000000000001" customHeight="1" x14ac:dyDescent="0.25">
      <c r="Q2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7" spans="17:17" ht="17.100000000000001" customHeight="1" x14ac:dyDescent="0.25">
      <c r="Q2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8" spans="17:17" ht="17.100000000000001" customHeight="1" x14ac:dyDescent="0.25">
      <c r="Q2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59" spans="17:17" ht="17.100000000000001" customHeight="1" x14ac:dyDescent="0.25">
      <c r="Q2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0" spans="17:17" ht="17.100000000000001" customHeight="1" x14ac:dyDescent="0.25">
      <c r="Q2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1" spans="17:17" ht="17.100000000000001" customHeight="1" x14ac:dyDescent="0.25">
      <c r="Q2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2" spans="17:17" ht="17.100000000000001" customHeight="1" x14ac:dyDescent="0.25">
      <c r="Q2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3" spans="17:17" ht="17.100000000000001" customHeight="1" x14ac:dyDescent="0.25">
      <c r="Q2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4" spans="17:17" ht="17.100000000000001" customHeight="1" x14ac:dyDescent="0.25">
      <c r="Q2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5" spans="17:17" ht="17.100000000000001" customHeight="1" x14ac:dyDescent="0.25">
      <c r="Q2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6" spans="17:17" ht="17.100000000000001" customHeight="1" x14ac:dyDescent="0.25">
      <c r="Q2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7" spans="17:17" ht="17.100000000000001" customHeight="1" x14ac:dyDescent="0.25">
      <c r="Q2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8" spans="17:17" ht="17.100000000000001" customHeight="1" x14ac:dyDescent="0.25">
      <c r="Q2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69" spans="17:17" ht="17.100000000000001" customHeight="1" x14ac:dyDescent="0.25">
      <c r="Q2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0" spans="17:17" ht="17.100000000000001" customHeight="1" x14ac:dyDescent="0.25">
      <c r="Q2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1" spans="17:17" ht="17.100000000000001" customHeight="1" x14ac:dyDescent="0.25">
      <c r="Q2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2" spans="17:17" ht="17.100000000000001" customHeight="1" x14ac:dyDescent="0.25">
      <c r="Q2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3" spans="17:17" ht="17.100000000000001" customHeight="1" x14ac:dyDescent="0.25">
      <c r="Q2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4" spans="17:17" ht="17.100000000000001" customHeight="1" x14ac:dyDescent="0.25">
      <c r="Q2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5" spans="17:17" ht="17.100000000000001" customHeight="1" x14ac:dyDescent="0.25">
      <c r="Q2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6" spans="17:17" ht="17.100000000000001" customHeight="1" x14ac:dyDescent="0.25">
      <c r="Q2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7" spans="17:17" ht="17.100000000000001" customHeight="1" x14ac:dyDescent="0.25">
      <c r="Q2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8" spans="17:17" ht="17.100000000000001" customHeight="1" x14ac:dyDescent="0.25">
      <c r="Q2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79" spans="17:17" ht="17.100000000000001" customHeight="1" x14ac:dyDescent="0.25">
      <c r="Q2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0" spans="17:17" ht="17.100000000000001" customHeight="1" x14ac:dyDescent="0.25">
      <c r="Q2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1" spans="17:17" ht="17.100000000000001" customHeight="1" x14ac:dyDescent="0.25">
      <c r="Q2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2" spans="17:17" ht="17.100000000000001" customHeight="1" x14ac:dyDescent="0.25">
      <c r="Q2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3" spans="17:17" ht="17.100000000000001" customHeight="1" x14ac:dyDescent="0.25">
      <c r="Q2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4" spans="17:17" ht="17.100000000000001" customHeight="1" x14ac:dyDescent="0.25">
      <c r="Q2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5" spans="17:17" ht="17.100000000000001" customHeight="1" x14ac:dyDescent="0.25">
      <c r="Q2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6" spans="17:17" ht="17.100000000000001" customHeight="1" x14ac:dyDescent="0.25">
      <c r="Q2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7" spans="17:17" ht="17.100000000000001" customHeight="1" x14ac:dyDescent="0.25">
      <c r="Q2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8" spans="17:17" ht="17.100000000000001" customHeight="1" x14ac:dyDescent="0.25">
      <c r="Q2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89" spans="17:17" ht="17.100000000000001" customHeight="1" x14ac:dyDescent="0.25">
      <c r="Q2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0" spans="17:17" ht="17.100000000000001" customHeight="1" x14ac:dyDescent="0.25">
      <c r="Q2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1" spans="17:17" ht="17.100000000000001" customHeight="1" x14ac:dyDescent="0.25">
      <c r="Q2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2" spans="17:17" ht="17.100000000000001" customHeight="1" x14ac:dyDescent="0.25">
      <c r="Q2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3" spans="17:17" ht="17.100000000000001" customHeight="1" x14ac:dyDescent="0.25">
      <c r="Q2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4" spans="17:17" ht="17.100000000000001" customHeight="1" x14ac:dyDescent="0.25">
      <c r="Q2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5" spans="17:17" ht="17.100000000000001" customHeight="1" x14ac:dyDescent="0.25">
      <c r="Q2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6" spans="17:17" ht="17.100000000000001" customHeight="1" x14ac:dyDescent="0.25">
      <c r="Q2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7" spans="17:17" ht="17.100000000000001" customHeight="1" x14ac:dyDescent="0.25">
      <c r="Q2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8" spans="17:17" ht="17.100000000000001" customHeight="1" x14ac:dyDescent="0.25">
      <c r="Q2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299" spans="17:17" ht="17.100000000000001" customHeight="1" x14ac:dyDescent="0.25">
      <c r="Q2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0" spans="17:17" ht="17.100000000000001" customHeight="1" x14ac:dyDescent="0.25">
      <c r="Q2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1" spans="17:17" ht="17.100000000000001" customHeight="1" x14ac:dyDescent="0.25">
      <c r="Q2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2" spans="17:17" ht="17.100000000000001" customHeight="1" x14ac:dyDescent="0.25">
      <c r="Q2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3" spans="17:17" ht="17.100000000000001" customHeight="1" x14ac:dyDescent="0.25">
      <c r="Q2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4" spans="17:17" ht="17.100000000000001" customHeight="1" x14ac:dyDescent="0.25">
      <c r="Q2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5" spans="17:17" ht="17.100000000000001" customHeight="1" x14ac:dyDescent="0.25">
      <c r="Q2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6" spans="17:17" ht="17.100000000000001" customHeight="1" x14ac:dyDescent="0.25">
      <c r="Q2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7" spans="17:17" ht="17.100000000000001" customHeight="1" x14ac:dyDescent="0.25">
      <c r="Q2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8" spans="17:17" ht="17.100000000000001" customHeight="1" x14ac:dyDescent="0.25">
      <c r="Q2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09" spans="17:17" ht="17.100000000000001" customHeight="1" x14ac:dyDescent="0.25">
      <c r="Q2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0" spans="17:17" ht="17.100000000000001" customHeight="1" x14ac:dyDescent="0.25">
      <c r="Q2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1" spans="17:17" ht="17.100000000000001" customHeight="1" x14ac:dyDescent="0.25">
      <c r="Q2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2" spans="17:17" ht="17.100000000000001" customHeight="1" x14ac:dyDescent="0.25">
      <c r="Q2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3" spans="17:17" ht="17.100000000000001" customHeight="1" x14ac:dyDescent="0.25">
      <c r="Q2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4" spans="17:17" ht="17.100000000000001" customHeight="1" x14ac:dyDescent="0.25">
      <c r="Q2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5" spans="17:17" ht="17.100000000000001" customHeight="1" x14ac:dyDescent="0.25">
      <c r="Q2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6" spans="17:17" ht="17.100000000000001" customHeight="1" x14ac:dyDescent="0.25">
      <c r="Q2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7" spans="17:17" ht="17.100000000000001" customHeight="1" x14ac:dyDescent="0.25">
      <c r="Q2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8" spans="17:17" ht="17.100000000000001" customHeight="1" x14ac:dyDescent="0.25">
      <c r="Q2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19" spans="17:17" ht="17.100000000000001" customHeight="1" x14ac:dyDescent="0.25">
      <c r="Q2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0" spans="17:17" ht="17.100000000000001" customHeight="1" x14ac:dyDescent="0.25">
      <c r="Q2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1" spans="17:17" ht="17.100000000000001" customHeight="1" x14ac:dyDescent="0.25">
      <c r="Q2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2" spans="17:17" ht="17.100000000000001" customHeight="1" x14ac:dyDescent="0.25">
      <c r="Q2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3" spans="17:17" ht="17.100000000000001" customHeight="1" x14ac:dyDescent="0.25">
      <c r="Q2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4" spans="17:17" ht="17.100000000000001" customHeight="1" x14ac:dyDescent="0.25">
      <c r="Q2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5" spans="17:17" ht="17.100000000000001" customHeight="1" x14ac:dyDescent="0.25">
      <c r="Q2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6" spans="17:17" ht="17.100000000000001" customHeight="1" x14ac:dyDescent="0.25">
      <c r="Q2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7" spans="17:17" ht="17.100000000000001" customHeight="1" x14ac:dyDescent="0.25">
      <c r="Q2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8" spans="17:17" ht="17.100000000000001" customHeight="1" x14ac:dyDescent="0.25">
      <c r="Q2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29" spans="17:17" ht="17.100000000000001" customHeight="1" x14ac:dyDescent="0.25">
      <c r="Q2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0" spans="17:17" ht="17.100000000000001" customHeight="1" x14ac:dyDescent="0.25">
      <c r="Q2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1" spans="17:17" ht="17.100000000000001" customHeight="1" x14ac:dyDescent="0.25">
      <c r="Q2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2" spans="17:17" ht="17.100000000000001" customHeight="1" x14ac:dyDescent="0.25">
      <c r="Q2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3" spans="17:17" ht="17.100000000000001" customHeight="1" x14ac:dyDescent="0.25">
      <c r="Q2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4" spans="17:17" ht="17.100000000000001" customHeight="1" x14ac:dyDescent="0.25">
      <c r="Q2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5" spans="17:17" ht="17.100000000000001" customHeight="1" x14ac:dyDescent="0.25">
      <c r="Q2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6" spans="17:17" ht="17.100000000000001" customHeight="1" x14ac:dyDescent="0.25">
      <c r="Q2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7" spans="17:17" ht="17.100000000000001" customHeight="1" x14ac:dyDescent="0.25">
      <c r="Q2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8" spans="17:17" ht="17.100000000000001" customHeight="1" x14ac:dyDescent="0.25">
      <c r="Q2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39" spans="17:17" ht="17.100000000000001" customHeight="1" x14ac:dyDescent="0.25">
      <c r="Q2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0" spans="17:17" ht="17.100000000000001" customHeight="1" x14ac:dyDescent="0.25">
      <c r="Q2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1" spans="17:17" ht="17.100000000000001" customHeight="1" x14ac:dyDescent="0.25">
      <c r="Q2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2" spans="17:17" ht="17.100000000000001" customHeight="1" x14ac:dyDescent="0.25">
      <c r="Q2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3" spans="17:17" ht="17.100000000000001" customHeight="1" x14ac:dyDescent="0.25">
      <c r="Q2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4" spans="17:17" ht="17.100000000000001" customHeight="1" x14ac:dyDescent="0.25">
      <c r="Q2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5" spans="17:17" ht="17.100000000000001" customHeight="1" x14ac:dyDescent="0.25">
      <c r="Q2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6" spans="17:17" ht="17.100000000000001" customHeight="1" x14ac:dyDescent="0.25">
      <c r="Q2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7" spans="17:17" ht="17.100000000000001" customHeight="1" x14ac:dyDescent="0.25">
      <c r="Q2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8" spans="17:17" ht="17.100000000000001" customHeight="1" x14ac:dyDescent="0.25">
      <c r="Q2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49" spans="17:17" ht="17.100000000000001" customHeight="1" x14ac:dyDescent="0.25">
      <c r="Q2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0" spans="17:17" ht="17.100000000000001" customHeight="1" x14ac:dyDescent="0.25">
      <c r="Q2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1" spans="17:17" ht="17.100000000000001" customHeight="1" x14ac:dyDescent="0.25">
      <c r="Q2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2" spans="17:17" ht="17.100000000000001" customHeight="1" x14ac:dyDescent="0.25">
      <c r="Q2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3" spans="17:17" ht="17.100000000000001" customHeight="1" x14ac:dyDescent="0.25">
      <c r="Q2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4" spans="17:17" ht="17.100000000000001" customHeight="1" x14ac:dyDescent="0.25">
      <c r="Q2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5" spans="17:17" ht="17.100000000000001" customHeight="1" x14ac:dyDescent="0.25">
      <c r="Q2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6" spans="17:17" ht="17.100000000000001" customHeight="1" x14ac:dyDescent="0.25">
      <c r="Q2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7" spans="17:17" ht="17.100000000000001" customHeight="1" x14ac:dyDescent="0.25">
      <c r="Q2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8" spans="17:17" ht="17.100000000000001" customHeight="1" x14ac:dyDescent="0.25">
      <c r="Q2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59" spans="17:17" ht="17.100000000000001" customHeight="1" x14ac:dyDescent="0.25">
      <c r="Q2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0" spans="17:17" ht="17.100000000000001" customHeight="1" x14ac:dyDescent="0.25">
      <c r="Q2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1" spans="17:17" ht="17.100000000000001" customHeight="1" x14ac:dyDescent="0.25">
      <c r="Q2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2" spans="17:17" ht="17.100000000000001" customHeight="1" x14ac:dyDescent="0.25">
      <c r="Q2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3" spans="17:17" ht="17.100000000000001" customHeight="1" x14ac:dyDescent="0.25">
      <c r="Q2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4" spans="17:17" ht="17.100000000000001" customHeight="1" x14ac:dyDescent="0.25">
      <c r="Q2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5" spans="17:17" ht="17.100000000000001" customHeight="1" x14ac:dyDescent="0.25">
      <c r="Q2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6" spans="17:17" ht="17.100000000000001" customHeight="1" x14ac:dyDescent="0.25">
      <c r="Q2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7" spans="17:17" ht="17.100000000000001" customHeight="1" x14ac:dyDescent="0.25">
      <c r="Q2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8" spans="17:17" ht="17.100000000000001" customHeight="1" x14ac:dyDescent="0.25">
      <c r="Q2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69" spans="17:17" ht="17.100000000000001" customHeight="1" x14ac:dyDescent="0.25">
      <c r="Q2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0" spans="17:17" ht="17.100000000000001" customHeight="1" x14ac:dyDescent="0.25">
      <c r="Q2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1" spans="17:17" ht="17.100000000000001" customHeight="1" x14ac:dyDescent="0.25">
      <c r="Q2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2" spans="17:17" ht="17.100000000000001" customHeight="1" x14ac:dyDescent="0.25">
      <c r="Q2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3" spans="17:17" ht="17.100000000000001" customHeight="1" x14ac:dyDescent="0.25">
      <c r="Q2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4" spans="17:17" ht="17.100000000000001" customHeight="1" x14ac:dyDescent="0.25">
      <c r="Q2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5" spans="17:17" ht="17.100000000000001" customHeight="1" x14ac:dyDescent="0.25">
      <c r="Q2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6" spans="17:17" ht="17.100000000000001" customHeight="1" x14ac:dyDescent="0.25">
      <c r="Q2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7" spans="17:17" ht="17.100000000000001" customHeight="1" x14ac:dyDescent="0.25">
      <c r="Q2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8" spans="17:17" ht="17.100000000000001" customHeight="1" x14ac:dyDescent="0.25">
      <c r="Q2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79" spans="17:17" ht="17.100000000000001" customHeight="1" x14ac:dyDescent="0.25">
      <c r="Q2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0" spans="17:17" ht="17.100000000000001" customHeight="1" x14ac:dyDescent="0.25">
      <c r="Q2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1" spans="17:17" ht="17.100000000000001" customHeight="1" x14ac:dyDescent="0.25">
      <c r="Q2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2" spans="17:17" ht="17.100000000000001" customHeight="1" x14ac:dyDescent="0.25">
      <c r="Q2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3" spans="17:17" ht="17.100000000000001" customHeight="1" x14ac:dyDescent="0.25">
      <c r="Q2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4" spans="17:17" ht="17.100000000000001" customHeight="1" x14ac:dyDescent="0.25">
      <c r="Q2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5" spans="17:17" ht="17.100000000000001" customHeight="1" x14ac:dyDescent="0.25">
      <c r="Q2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6" spans="17:17" ht="17.100000000000001" customHeight="1" x14ac:dyDescent="0.25">
      <c r="Q2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7" spans="17:17" ht="17.100000000000001" customHeight="1" x14ac:dyDescent="0.25">
      <c r="Q2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8" spans="17:17" ht="17.100000000000001" customHeight="1" x14ac:dyDescent="0.25">
      <c r="Q2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89" spans="17:17" ht="17.100000000000001" customHeight="1" x14ac:dyDescent="0.25">
      <c r="Q2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0" spans="17:17" ht="17.100000000000001" customHeight="1" x14ac:dyDescent="0.25">
      <c r="Q2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1" spans="17:17" ht="17.100000000000001" customHeight="1" x14ac:dyDescent="0.25">
      <c r="Q2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2" spans="17:17" ht="17.100000000000001" customHeight="1" x14ac:dyDescent="0.25">
      <c r="Q2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3" spans="17:17" ht="17.100000000000001" customHeight="1" x14ac:dyDescent="0.25">
      <c r="Q2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4" spans="17:17" ht="17.100000000000001" customHeight="1" x14ac:dyDescent="0.25">
      <c r="Q2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5" spans="17:17" ht="17.100000000000001" customHeight="1" x14ac:dyDescent="0.25">
      <c r="Q2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6" spans="17:17" ht="17.100000000000001" customHeight="1" x14ac:dyDescent="0.25">
      <c r="Q2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7" spans="17:17" ht="17.100000000000001" customHeight="1" x14ac:dyDescent="0.25">
      <c r="Q2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8" spans="17:17" ht="17.100000000000001" customHeight="1" x14ac:dyDescent="0.25">
      <c r="Q2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399" spans="17:17" ht="17.100000000000001" customHeight="1" x14ac:dyDescent="0.25">
      <c r="Q2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0" spans="17:17" ht="17.100000000000001" customHeight="1" x14ac:dyDescent="0.25">
      <c r="Q2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1" spans="17:17" ht="17.100000000000001" customHeight="1" x14ac:dyDescent="0.25">
      <c r="Q2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2" spans="17:17" ht="17.100000000000001" customHeight="1" x14ac:dyDescent="0.25">
      <c r="Q2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3" spans="17:17" ht="17.100000000000001" customHeight="1" x14ac:dyDescent="0.25">
      <c r="Q2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4" spans="17:17" ht="17.100000000000001" customHeight="1" x14ac:dyDescent="0.25">
      <c r="Q2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5" spans="17:17" ht="17.100000000000001" customHeight="1" x14ac:dyDescent="0.25">
      <c r="Q2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6" spans="17:17" ht="17.100000000000001" customHeight="1" x14ac:dyDescent="0.25">
      <c r="Q2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7" spans="17:17" ht="17.100000000000001" customHeight="1" x14ac:dyDescent="0.25">
      <c r="Q2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8" spans="17:17" ht="17.100000000000001" customHeight="1" x14ac:dyDescent="0.25">
      <c r="Q2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09" spans="17:17" ht="17.100000000000001" customHeight="1" x14ac:dyDescent="0.25">
      <c r="Q2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0" spans="17:17" ht="17.100000000000001" customHeight="1" x14ac:dyDescent="0.25">
      <c r="Q2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1" spans="17:17" ht="17.100000000000001" customHeight="1" x14ac:dyDescent="0.25">
      <c r="Q2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2" spans="17:17" ht="17.100000000000001" customHeight="1" x14ac:dyDescent="0.25">
      <c r="Q2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3" spans="17:17" ht="17.100000000000001" customHeight="1" x14ac:dyDescent="0.25">
      <c r="Q2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4" spans="17:17" ht="17.100000000000001" customHeight="1" x14ac:dyDescent="0.25">
      <c r="Q2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5" spans="17:17" ht="17.100000000000001" customHeight="1" x14ac:dyDescent="0.25">
      <c r="Q2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6" spans="17:17" ht="17.100000000000001" customHeight="1" x14ac:dyDescent="0.25">
      <c r="Q2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7" spans="17:17" ht="17.100000000000001" customHeight="1" x14ac:dyDescent="0.25">
      <c r="Q2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8" spans="17:17" ht="17.100000000000001" customHeight="1" x14ac:dyDescent="0.25">
      <c r="Q2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19" spans="17:17" ht="17.100000000000001" customHeight="1" x14ac:dyDescent="0.25">
      <c r="Q2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0" spans="17:17" ht="17.100000000000001" customHeight="1" x14ac:dyDescent="0.25">
      <c r="Q2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1" spans="17:17" ht="17.100000000000001" customHeight="1" x14ac:dyDescent="0.25">
      <c r="Q2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2" spans="17:17" ht="17.100000000000001" customHeight="1" x14ac:dyDescent="0.25">
      <c r="Q2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3" spans="17:17" ht="17.100000000000001" customHeight="1" x14ac:dyDescent="0.25">
      <c r="Q2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4" spans="17:17" ht="17.100000000000001" customHeight="1" x14ac:dyDescent="0.25">
      <c r="Q2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5" spans="17:17" ht="17.100000000000001" customHeight="1" x14ac:dyDescent="0.25">
      <c r="Q2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6" spans="17:17" ht="17.100000000000001" customHeight="1" x14ac:dyDescent="0.25">
      <c r="Q2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7" spans="17:17" ht="17.100000000000001" customHeight="1" x14ac:dyDescent="0.25">
      <c r="Q2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8" spans="17:17" ht="17.100000000000001" customHeight="1" x14ac:dyDescent="0.25">
      <c r="Q2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29" spans="17:17" ht="17.100000000000001" customHeight="1" x14ac:dyDescent="0.25">
      <c r="Q2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0" spans="17:17" ht="17.100000000000001" customHeight="1" x14ac:dyDescent="0.25">
      <c r="Q2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1" spans="17:17" ht="17.100000000000001" customHeight="1" x14ac:dyDescent="0.25">
      <c r="Q2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2" spans="17:17" ht="17.100000000000001" customHeight="1" x14ac:dyDescent="0.25">
      <c r="Q2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3" spans="17:17" ht="17.100000000000001" customHeight="1" x14ac:dyDescent="0.25">
      <c r="Q2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4" spans="17:17" ht="17.100000000000001" customHeight="1" x14ac:dyDescent="0.25">
      <c r="Q2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5" spans="17:17" ht="17.100000000000001" customHeight="1" x14ac:dyDescent="0.25">
      <c r="Q2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6" spans="17:17" ht="17.100000000000001" customHeight="1" x14ac:dyDescent="0.25">
      <c r="Q2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7" spans="17:17" ht="17.100000000000001" customHeight="1" x14ac:dyDescent="0.25">
      <c r="Q2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8" spans="17:17" ht="17.100000000000001" customHeight="1" x14ac:dyDescent="0.25">
      <c r="Q2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39" spans="17:17" ht="17.100000000000001" customHeight="1" x14ac:dyDescent="0.25">
      <c r="Q2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0" spans="17:17" ht="17.100000000000001" customHeight="1" x14ac:dyDescent="0.25">
      <c r="Q2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1" spans="17:17" ht="17.100000000000001" customHeight="1" x14ac:dyDescent="0.25">
      <c r="Q2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2" spans="17:17" ht="17.100000000000001" customHeight="1" x14ac:dyDescent="0.25">
      <c r="Q2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3" spans="17:17" ht="17.100000000000001" customHeight="1" x14ac:dyDescent="0.25">
      <c r="Q2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4" spans="17:17" ht="17.100000000000001" customHeight="1" x14ac:dyDescent="0.25">
      <c r="Q2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5" spans="17:17" ht="17.100000000000001" customHeight="1" x14ac:dyDescent="0.25">
      <c r="Q2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6" spans="17:17" ht="17.100000000000001" customHeight="1" x14ac:dyDescent="0.25">
      <c r="Q2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7" spans="17:17" ht="17.100000000000001" customHeight="1" x14ac:dyDescent="0.25">
      <c r="Q2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8" spans="17:17" ht="17.100000000000001" customHeight="1" x14ac:dyDescent="0.25">
      <c r="Q2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49" spans="17:17" ht="17.100000000000001" customHeight="1" x14ac:dyDescent="0.25">
      <c r="Q2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0" spans="17:17" ht="17.100000000000001" customHeight="1" x14ac:dyDescent="0.25">
      <c r="Q2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1" spans="17:17" ht="17.100000000000001" customHeight="1" x14ac:dyDescent="0.25">
      <c r="Q2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2" spans="17:17" ht="17.100000000000001" customHeight="1" x14ac:dyDescent="0.25">
      <c r="Q2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3" spans="17:17" ht="17.100000000000001" customHeight="1" x14ac:dyDescent="0.25">
      <c r="Q2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4" spans="17:17" ht="17.100000000000001" customHeight="1" x14ac:dyDescent="0.25">
      <c r="Q2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5" spans="17:17" ht="17.100000000000001" customHeight="1" x14ac:dyDescent="0.25">
      <c r="Q2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6" spans="17:17" ht="17.100000000000001" customHeight="1" x14ac:dyDescent="0.25">
      <c r="Q2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7" spans="17:17" ht="17.100000000000001" customHeight="1" x14ac:dyDescent="0.25">
      <c r="Q2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8" spans="17:17" ht="17.100000000000001" customHeight="1" x14ac:dyDescent="0.25">
      <c r="Q2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59" spans="17:17" ht="17.100000000000001" customHeight="1" x14ac:dyDescent="0.25">
      <c r="Q2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0" spans="17:17" ht="17.100000000000001" customHeight="1" x14ac:dyDescent="0.25">
      <c r="Q2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1" spans="17:17" ht="17.100000000000001" customHeight="1" x14ac:dyDescent="0.25">
      <c r="Q2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2" spans="17:17" ht="17.100000000000001" customHeight="1" x14ac:dyDescent="0.25">
      <c r="Q2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3" spans="17:17" ht="17.100000000000001" customHeight="1" x14ac:dyDescent="0.25">
      <c r="Q2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4" spans="17:17" ht="17.100000000000001" customHeight="1" x14ac:dyDescent="0.25">
      <c r="Q2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5" spans="17:17" ht="17.100000000000001" customHeight="1" x14ac:dyDescent="0.25">
      <c r="Q2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6" spans="17:17" ht="17.100000000000001" customHeight="1" x14ac:dyDescent="0.25">
      <c r="Q2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7" spans="17:17" ht="17.100000000000001" customHeight="1" x14ac:dyDescent="0.25">
      <c r="Q2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8" spans="17:17" ht="17.100000000000001" customHeight="1" x14ac:dyDescent="0.25">
      <c r="Q2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69" spans="17:17" ht="17.100000000000001" customHeight="1" x14ac:dyDescent="0.25">
      <c r="Q2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0" spans="17:17" ht="17.100000000000001" customHeight="1" x14ac:dyDescent="0.25">
      <c r="Q2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1" spans="17:17" ht="17.100000000000001" customHeight="1" x14ac:dyDescent="0.25">
      <c r="Q2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2" spans="17:17" ht="17.100000000000001" customHeight="1" x14ac:dyDescent="0.25">
      <c r="Q2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3" spans="17:17" ht="17.100000000000001" customHeight="1" x14ac:dyDescent="0.25">
      <c r="Q2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4" spans="17:17" ht="17.100000000000001" customHeight="1" x14ac:dyDescent="0.25">
      <c r="Q2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5" spans="17:17" ht="17.100000000000001" customHeight="1" x14ac:dyDescent="0.25">
      <c r="Q2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6" spans="17:17" ht="17.100000000000001" customHeight="1" x14ac:dyDescent="0.25">
      <c r="Q2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7" spans="17:17" ht="17.100000000000001" customHeight="1" x14ac:dyDescent="0.25">
      <c r="Q2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8" spans="17:17" ht="17.100000000000001" customHeight="1" x14ac:dyDescent="0.25">
      <c r="Q2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79" spans="17:17" ht="17.100000000000001" customHeight="1" x14ac:dyDescent="0.25">
      <c r="Q2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0" spans="17:17" ht="17.100000000000001" customHeight="1" x14ac:dyDescent="0.25">
      <c r="Q2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1" spans="17:17" ht="17.100000000000001" customHeight="1" x14ac:dyDescent="0.25">
      <c r="Q2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2" spans="17:17" ht="17.100000000000001" customHeight="1" x14ac:dyDescent="0.25">
      <c r="Q2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3" spans="17:17" ht="17.100000000000001" customHeight="1" x14ac:dyDescent="0.25">
      <c r="Q2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4" spans="17:17" ht="17.100000000000001" customHeight="1" x14ac:dyDescent="0.25">
      <c r="Q2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5" spans="17:17" ht="17.100000000000001" customHeight="1" x14ac:dyDescent="0.25">
      <c r="Q2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6" spans="17:17" ht="17.100000000000001" customHeight="1" x14ac:dyDescent="0.25">
      <c r="Q2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7" spans="17:17" ht="17.100000000000001" customHeight="1" x14ac:dyDescent="0.25">
      <c r="Q2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8" spans="17:17" ht="17.100000000000001" customHeight="1" x14ac:dyDescent="0.25">
      <c r="Q2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89" spans="17:17" ht="17.100000000000001" customHeight="1" x14ac:dyDescent="0.25">
      <c r="Q2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0" spans="17:17" ht="17.100000000000001" customHeight="1" x14ac:dyDescent="0.25">
      <c r="Q2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1" spans="17:17" ht="17.100000000000001" customHeight="1" x14ac:dyDescent="0.25">
      <c r="Q2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2" spans="17:17" ht="17.100000000000001" customHeight="1" x14ac:dyDescent="0.25">
      <c r="Q2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3" spans="17:17" ht="17.100000000000001" customHeight="1" x14ac:dyDescent="0.25">
      <c r="Q2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4" spans="17:17" ht="17.100000000000001" customHeight="1" x14ac:dyDescent="0.25">
      <c r="Q2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5" spans="17:17" ht="17.100000000000001" customHeight="1" x14ac:dyDescent="0.25">
      <c r="Q2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6" spans="17:17" ht="17.100000000000001" customHeight="1" x14ac:dyDescent="0.25">
      <c r="Q2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7" spans="17:17" ht="17.100000000000001" customHeight="1" x14ac:dyDescent="0.25">
      <c r="Q2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8" spans="17:17" ht="17.100000000000001" customHeight="1" x14ac:dyDescent="0.25">
      <c r="Q2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499" spans="17:17" ht="17.100000000000001" customHeight="1" x14ac:dyDescent="0.25">
      <c r="Q2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0" spans="17:17" ht="17.100000000000001" customHeight="1" x14ac:dyDescent="0.25">
      <c r="Q2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1" spans="17:17" ht="17.100000000000001" customHeight="1" x14ac:dyDescent="0.25">
      <c r="Q2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2" spans="17:17" ht="17.100000000000001" customHeight="1" x14ac:dyDescent="0.25">
      <c r="Q2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3" spans="17:17" ht="17.100000000000001" customHeight="1" x14ac:dyDescent="0.25">
      <c r="Q2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4" spans="17:17" ht="17.100000000000001" customHeight="1" x14ac:dyDescent="0.25">
      <c r="Q2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5" spans="17:17" ht="17.100000000000001" customHeight="1" x14ac:dyDescent="0.25">
      <c r="Q2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6" spans="17:17" ht="17.100000000000001" customHeight="1" x14ac:dyDescent="0.25">
      <c r="Q2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7" spans="17:17" ht="17.100000000000001" customHeight="1" x14ac:dyDescent="0.25">
      <c r="Q2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8" spans="17:17" ht="17.100000000000001" customHeight="1" x14ac:dyDescent="0.25">
      <c r="Q2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09" spans="17:17" ht="17.100000000000001" customHeight="1" x14ac:dyDescent="0.25">
      <c r="Q2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0" spans="17:17" ht="17.100000000000001" customHeight="1" x14ac:dyDescent="0.25">
      <c r="Q2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1" spans="17:17" ht="17.100000000000001" customHeight="1" x14ac:dyDescent="0.25">
      <c r="Q2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2" spans="17:17" ht="17.100000000000001" customHeight="1" x14ac:dyDescent="0.25">
      <c r="Q2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3" spans="17:17" ht="17.100000000000001" customHeight="1" x14ac:dyDescent="0.25">
      <c r="Q2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4" spans="17:17" ht="17.100000000000001" customHeight="1" x14ac:dyDescent="0.25">
      <c r="Q2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5" spans="17:17" ht="17.100000000000001" customHeight="1" x14ac:dyDescent="0.25">
      <c r="Q2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6" spans="17:17" ht="17.100000000000001" customHeight="1" x14ac:dyDescent="0.25">
      <c r="Q2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7" spans="17:17" ht="17.100000000000001" customHeight="1" x14ac:dyDescent="0.25">
      <c r="Q2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8" spans="17:17" ht="17.100000000000001" customHeight="1" x14ac:dyDescent="0.25">
      <c r="Q2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19" spans="17:17" ht="17.100000000000001" customHeight="1" x14ac:dyDescent="0.25">
      <c r="Q2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0" spans="17:17" ht="17.100000000000001" customHeight="1" x14ac:dyDescent="0.25">
      <c r="Q2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1" spans="17:17" ht="17.100000000000001" customHeight="1" x14ac:dyDescent="0.25">
      <c r="Q2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2" spans="17:17" ht="17.100000000000001" customHeight="1" x14ac:dyDescent="0.25">
      <c r="Q2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3" spans="17:17" ht="17.100000000000001" customHeight="1" x14ac:dyDescent="0.25">
      <c r="Q2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4" spans="17:17" ht="17.100000000000001" customHeight="1" x14ac:dyDescent="0.25">
      <c r="Q2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5" spans="17:17" ht="17.100000000000001" customHeight="1" x14ac:dyDescent="0.25">
      <c r="Q2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6" spans="17:17" ht="17.100000000000001" customHeight="1" x14ac:dyDescent="0.25">
      <c r="Q2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7" spans="17:17" ht="17.100000000000001" customHeight="1" x14ac:dyDescent="0.25">
      <c r="Q2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8" spans="17:17" ht="17.100000000000001" customHeight="1" x14ac:dyDescent="0.25">
      <c r="Q2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29" spans="17:17" ht="17.100000000000001" customHeight="1" x14ac:dyDescent="0.25">
      <c r="Q2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0" spans="17:17" ht="17.100000000000001" customHeight="1" x14ac:dyDescent="0.25">
      <c r="Q2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1" spans="17:17" ht="17.100000000000001" customHeight="1" x14ac:dyDescent="0.25">
      <c r="Q2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2" spans="17:17" ht="17.100000000000001" customHeight="1" x14ac:dyDescent="0.25">
      <c r="Q2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3" spans="17:17" ht="17.100000000000001" customHeight="1" x14ac:dyDescent="0.25">
      <c r="Q2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4" spans="17:17" ht="17.100000000000001" customHeight="1" x14ac:dyDescent="0.25">
      <c r="Q2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5" spans="17:17" ht="17.100000000000001" customHeight="1" x14ac:dyDescent="0.25">
      <c r="Q2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6" spans="17:17" ht="17.100000000000001" customHeight="1" x14ac:dyDescent="0.25">
      <c r="Q2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7" spans="17:17" ht="17.100000000000001" customHeight="1" x14ac:dyDescent="0.25">
      <c r="Q2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8" spans="17:17" ht="17.100000000000001" customHeight="1" x14ac:dyDescent="0.25">
      <c r="Q2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39" spans="17:17" ht="17.100000000000001" customHeight="1" x14ac:dyDescent="0.25">
      <c r="Q2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0" spans="17:17" ht="17.100000000000001" customHeight="1" x14ac:dyDescent="0.25">
      <c r="Q2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1" spans="17:17" ht="17.100000000000001" customHeight="1" x14ac:dyDescent="0.25">
      <c r="Q2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2" spans="17:17" ht="17.100000000000001" customHeight="1" x14ac:dyDescent="0.25">
      <c r="Q2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3" spans="17:17" ht="17.100000000000001" customHeight="1" x14ac:dyDescent="0.25">
      <c r="Q2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4" spans="17:17" ht="17.100000000000001" customHeight="1" x14ac:dyDescent="0.25">
      <c r="Q2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5" spans="17:17" ht="17.100000000000001" customHeight="1" x14ac:dyDescent="0.25">
      <c r="Q2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6" spans="17:17" ht="17.100000000000001" customHeight="1" x14ac:dyDescent="0.25">
      <c r="Q2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7" spans="17:17" ht="17.100000000000001" customHeight="1" x14ac:dyDescent="0.25">
      <c r="Q2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8" spans="17:17" ht="17.100000000000001" customHeight="1" x14ac:dyDescent="0.25">
      <c r="Q2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49" spans="17:17" ht="17.100000000000001" customHeight="1" x14ac:dyDescent="0.25">
      <c r="Q2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0" spans="17:17" ht="17.100000000000001" customHeight="1" x14ac:dyDescent="0.25">
      <c r="Q2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1" spans="17:17" ht="17.100000000000001" customHeight="1" x14ac:dyDescent="0.25">
      <c r="Q2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2" spans="17:17" ht="17.100000000000001" customHeight="1" x14ac:dyDescent="0.25">
      <c r="Q2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3" spans="17:17" ht="17.100000000000001" customHeight="1" x14ac:dyDescent="0.25">
      <c r="Q2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4" spans="17:17" ht="17.100000000000001" customHeight="1" x14ac:dyDescent="0.25">
      <c r="Q2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5" spans="17:17" ht="17.100000000000001" customHeight="1" x14ac:dyDescent="0.25">
      <c r="Q2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6" spans="17:17" ht="17.100000000000001" customHeight="1" x14ac:dyDescent="0.25">
      <c r="Q2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7" spans="17:17" ht="17.100000000000001" customHeight="1" x14ac:dyDescent="0.25">
      <c r="Q2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8" spans="17:17" ht="17.100000000000001" customHeight="1" x14ac:dyDescent="0.25">
      <c r="Q2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59" spans="17:17" ht="17.100000000000001" customHeight="1" x14ac:dyDescent="0.25">
      <c r="Q2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0" spans="17:17" ht="17.100000000000001" customHeight="1" x14ac:dyDescent="0.25">
      <c r="Q2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1" spans="17:17" ht="17.100000000000001" customHeight="1" x14ac:dyDescent="0.25">
      <c r="Q2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2" spans="17:17" ht="17.100000000000001" customHeight="1" x14ac:dyDescent="0.25">
      <c r="Q2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3" spans="17:17" ht="17.100000000000001" customHeight="1" x14ac:dyDescent="0.25">
      <c r="Q2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4" spans="17:17" ht="17.100000000000001" customHeight="1" x14ac:dyDescent="0.25">
      <c r="Q2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5" spans="17:17" ht="17.100000000000001" customHeight="1" x14ac:dyDescent="0.25">
      <c r="Q2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6" spans="17:17" ht="17.100000000000001" customHeight="1" x14ac:dyDescent="0.25">
      <c r="Q2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7" spans="17:17" ht="17.100000000000001" customHeight="1" x14ac:dyDescent="0.25">
      <c r="Q2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8" spans="17:17" ht="17.100000000000001" customHeight="1" x14ac:dyDescent="0.25">
      <c r="Q2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69" spans="17:17" ht="17.100000000000001" customHeight="1" x14ac:dyDescent="0.25">
      <c r="Q2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0" spans="17:17" ht="17.100000000000001" customHeight="1" x14ac:dyDescent="0.25">
      <c r="Q2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1" spans="17:17" ht="17.100000000000001" customHeight="1" x14ac:dyDescent="0.25">
      <c r="Q2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2" spans="17:17" ht="17.100000000000001" customHeight="1" x14ac:dyDescent="0.25">
      <c r="Q2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3" spans="17:17" ht="17.100000000000001" customHeight="1" x14ac:dyDescent="0.25">
      <c r="Q2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4" spans="17:17" ht="17.100000000000001" customHeight="1" x14ac:dyDescent="0.25">
      <c r="Q2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5" spans="17:17" ht="17.100000000000001" customHeight="1" x14ac:dyDescent="0.25">
      <c r="Q2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6" spans="17:17" ht="17.100000000000001" customHeight="1" x14ac:dyDescent="0.25">
      <c r="Q2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7" spans="17:17" ht="17.100000000000001" customHeight="1" x14ac:dyDescent="0.25">
      <c r="Q2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8" spans="17:17" ht="17.100000000000001" customHeight="1" x14ac:dyDescent="0.25">
      <c r="Q2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79" spans="17:17" ht="17.100000000000001" customHeight="1" x14ac:dyDescent="0.25">
      <c r="Q2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0" spans="17:17" ht="17.100000000000001" customHeight="1" x14ac:dyDescent="0.25">
      <c r="Q2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1" spans="17:17" ht="17.100000000000001" customHeight="1" x14ac:dyDescent="0.25">
      <c r="Q2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2" spans="17:17" ht="17.100000000000001" customHeight="1" x14ac:dyDescent="0.25">
      <c r="Q2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3" spans="17:17" ht="17.100000000000001" customHeight="1" x14ac:dyDescent="0.25">
      <c r="Q2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4" spans="17:17" ht="17.100000000000001" customHeight="1" x14ac:dyDescent="0.25">
      <c r="Q2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5" spans="17:17" ht="17.100000000000001" customHeight="1" x14ac:dyDescent="0.25">
      <c r="Q2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6" spans="17:17" ht="17.100000000000001" customHeight="1" x14ac:dyDescent="0.25">
      <c r="Q2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7" spans="17:17" ht="17.100000000000001" customHeight="1" x14ac:dyDescent="0.25">
      <c r="Q2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8" spans="17:17" ht="17.100000000000001" customHeight="1" x14ac:dyDescent="0.25">
      <c r="Q2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89" spans="17:17" ht="17.100000000000001" customHeight="1" x14ac:dyDescent="0.25">
      <c r="Q2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0" spans="17:17" ht="17.100000000000001" customHeight="1" x14ac:dyDescent="0.25">
      <c r="Q2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1" spans="17:17" ht="17.100000000000001" customHeight="1" x14ac:dyDescent="0.25">
      <c r="Q2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2" spans="17:17" ht="17.100000000000001" customHeight="1" x14ac:dyDescent="0.25">
      <c r="Q2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3" spans="17:17" ht="17.100000000000001" customHeight="1" x14ac:dyDescent="0.25">
      <c r="Q2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4" spans="17:17" ht="17.100000000000001" customHeight="1" x14ac:dyDescent="0.25">
      <c r="Q2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5" spans="17:17" ht="17.100000000000001" customHeight="1" x14ac:dyDescent="0.25">
      <c r="Q2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6" spans="17:17" ht="17.100000000000001" customHeight="1" x14ac:dyDescent="0.25">
      <c r="Q2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7" spans="17:17" ht="17.100000000000001" customHeight="1" x14ac:dyDescent="0.25">
      <c r="Q2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8" spans="17:17" ht="17.100000000000001" customHeight="1" x14ac:dyDescent="0.25">
      <c r="Q2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599" spans="17:17" ht="17.100000000000001" customHeight="1" x14ac:dyDescent="0.25">
      <c r="Q2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0" spans="17:17" ht="17.100000000000001" customHeight="1" x14ac:dyDescent="0.25">
      <c r="Q2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1" spans="17:17" ht="17.100000000000001" customHeight="1" x14ac:dyDescent="0.25">
      <c r="Q2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2" spans="17:17" ht="17.100000000000001" customHeight="1" x14ac:dyDescent="0.25">
      <c r="Q2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3" spans="17:17" ht="17.100000000000001" customHeight="1" x14ac:dyDescent="0.25">
      <c r="Q2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4" spans="17:17" ht="17.100000000000001" customHeight="1" x14ac:dyDescent="0.25">
      <c r="Q2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5" spans="17:17" ht="17.100000000000001" customHeight="1" x14ac:dyDescent="0.25">
      <c r="Q2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6" spans="17:17" ht="17.100000000000001" customHeight="1" x14ac:dyDescent="0.25">
      <c r="Q2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7" spans="17:17" ht="17.100000000000001" customHeight="1" x14ac:dyDescent="0.25">
      <c r="Q2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8" spans="17:17" ht="17.100000000000001" customHeight="1" x14ac:dyDescent="0.25">
      <c r="Q2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09" spans="17:17" ht="17.100000000000001" customHeight="1" x14ac:dyDescent="0.25">
      <c r="Q2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0" spans="17:17" ht="17.100000000000001" customHeight="1" x14ac:dyDescent="0.25">
      <c r="Q2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1" spans="17:17" ht="17.100000000000001" customHeight="1" x14ac:dyDescent="0.25">
      <c r="Q2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2" spans="17:17" ht="17.100000000000001" customHeight="1" x14ac:dyDescent="0.25">
      <c r="Q2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3" spans="17:17" ht="17.100000000000001" customHeight="1" x14ac:dyDescent="0.25">
      <c r="Q2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4" spans="17:17" ht="17.100000000000001" customHeight="1" x14ac:dyDescent="0.25">
      <c r="Q2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5" spans="17:17" ht="17.100000000000001" customHeight="1" x14ac:dyDescent="0.25">
      <c r="Q2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6" spans="17:17" ht="17.100000000000001" customHeight="1" x14ac:dyDescent="0.25">
      <c r="Q2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7" spans="17:17" ht="17.100000000000001" customHeight="1" x14ac:dyDescent="0.25">
      <c r="Q2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8" spans="17:17" ht="17.100000000000001" customHeight="1" x14ac:dyDescent="0.25">
      <c r="Q2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19" spans="17:17" ht="17.100000000000001" customHeight="1" x14ac:dyDescent="0.25">
      <c r="Q2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0" spans="17:17" ht="17.100000000000001" customHeight="1" x14ac:dyDescent="0.25">
      <c r="Q2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1" spans="17:17" ht="17.100000000000001" customHeight="1" x14ac:dyDescent="0.25">
      <c r="Q2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2" spans="17:17" ht="17.100000000000001" customHeight="1" x14ac:dyDescent="0.25">
      <c r="Q2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3" spans="17:17" ht="17.100000000000001" customHeight="1" x14ac:dyDescent="0.25">
      <c r="Q2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4" spans="17:17" ht="17.100000000000001" customHeight="1" x14ac:dyDescent="0.25">
      <c r="Q2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5" spans="17:17" ht="17.100000000000001" customHeight="1" x14ac:dyDescent="0.25">
      <c r="Q2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6" spans="17:17" ht="17.100000000000001" customHeight="1" x14ac:dyDescent="0.25">
      <c r="Q2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7" spans="17:17" ht="17.100000000000001" customHeight="1" x14ac:dyDescent="0.25">
      <c r="Q2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8" spans="17:17" ht="17.100000000000001" customHeight="1" x14ac:dyDescent="0.25">
      <c r="Q2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29" spans="17:17" ht="17.100000000000001" customHeight="1" x14ac:dyDescent="0.25">
      <c r="Q2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0" spans="17:17" ht="17.100000000000001" customHeight="1" x14ac:dyDescent="0.25">
      <c r="Q2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1" spans="17:17" ht="17.100000000000001" customHeight="1" x14ac:dyDescent="0.25">
      <c r="Q2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2" spans="17:17" ht="17.100000000000001" customHeight="1" x14ac:dyDescent="0.25">
      <c r="Q2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3" spans="17:17" ht="17.100000000000001" customHeight="1" x14ac:dyDescent="0.25">
      <c r="Q2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4" spans="17:17" ht="17.100000000000001" customHeight="1" x14ac:dyDescent="0.25">
      <c r="Q2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5" spans="17:17" ht="17.100000000000001" customHeight="1" x14ac:dyDescent="0.25">
      <c r="Q2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6" spans="17:17" ht="17.100000000000001" customHeight="1" x14ac:dyDescent="0.25">
      <c r="Q2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7" spans="17:17" ht="17.100000000000001" customHeight="1" x14ac:dyDescent="0.25">
      <c r="Q2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8" spans="17:17" ht="17.100000000000001" customHeight="1" x14ac:dyDescent="0.25">
      <c r="Q2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39" spans="17:17" ht="17.100000000000001" customHeight="1" x14ac:dyDescent="0.25">
      <c r="Q2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0" spans="17:17" ht="17.100000000000001" customHeight="1" x14ac:dyDescent="0.25">
      <c r="Q2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1" spans="17:17" ht="17.100000000000001" customHeight="1" x14ac:dyDescent="0.25">
      <c r="Q2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2" spans="17:17" ht="17.100000000000001" customHeight="1" x14ac:dyDescent="0.25">
      <c r="Q2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3" spans="17:17" ht="17.100000000000001" customHeight="1" x14ac:dyDescent="0.25">
      <c r="Q2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4" spans="17:17" ht="17.100000000000001" customHeight="1" x14ac:dyDescent="0.25">
      <c r="Q2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5" spans="17:17" ht="17.100000000000001" customHeight="1" x14ac:dyDescent="0.25">
      <c r="Q2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6" spans="17:17" ht="17.100000000000001" customHeight="1" x14ac:dyDescent="0.25">
      <c r="Q2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7" spans="17:17" ht="17.100000000000001" customHeight="1" x14ac:dyDescent="0.25">
      <c r="Q2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8" spans="17:17" ht="17.100000000000001" customHeight="1" x14ac:dyDescent="0.25">
      <c r="Q2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49" spans="17:17" ht="17.100000000000001" customHeight="1" x14ac:dyDescent="0.25">
      <c r="Q2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0" spans="17:17" ht="17.100000000000001" customHeight="1" x14ac:dyDescent="0.25">
      <c r="Q2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1" spans="17:17" ht="17.100000000000001" customHeight="1" x14ac:dyDescent="0.25">
      <c r="Q2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2" spans="17:17" ht="17.100000000000001" customHeight="1" x14ac:dyDescent="0.25">
      <c r="Q2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3" spans="17:17" ht="17.100000000000001" customHeight="1" x14ac:dyDescent="0.25">
      <c r="Q2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4" spans="17:17" ht="17.100000000000001" customHeight="1" x14ac:dyDescent="0.25">
      <c r="Q2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5" spans="17:17" ht="17.100000000000001" customHeight="1" x14ac:dyDescent="0.25">
      <c r="Q2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6" spans="17:17" ht="17.100000000000001" customHeight="1" x14ac:dyDescent="0.25">
      <c r="Q2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7" spans="17:17" ht="17.100000000000001" customHeight="1" x14ac:dyDescent="0.25">
      <c r="Q2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8" spans="17:17" ht="17.100000000000001" customHeight="1" x14ac:dyDescent="0.25">
      <c r="Q2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59" spans="17:17" ht="17.100000000000001" customHeight="1" x14ac:dyDescent="0.25">
      <c r="Q2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0" spans="17:17" ht="17.100000000000001" customHeight="1" x14ac:dyDescent="0.25">
      <c r="Q2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1" spans="17:17" ht="17.100000000000001" customHeight="1" x14ac:dyDescent="0.25">
      <c r="Q2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2" spans="17:17" ht="17.100000000000001" customHeight="1" x14ac:dyDescent="0.25">
      <c r="Q2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3" spans="17:17" ht="17.100000000000001" customHeight="1" x14ac:dyDescent="0.25">
      <c r="Q2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4" spans="17:17" ht="17.100000000000001" customHeight="1" x14ac:dyDescent="0.25">
      <c r="Q2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5" spans="17:17" ht="17.100000000000001" customHeight="1" x14ac:dyDescent="0.25">
      <c r="Q2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6" spans="17:17" ht="17.100000000000001" customHeight="1" x14ac:dyDescent="0.25">
      <c r="Q2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7" spans="17:17" ht="17.100000000000001" customHeight="1" x14ac:dyDescent="0.25">
      <c r="Q2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8" spans="17:17" ht="17.100000000000001" customHeight="1" x14ac:dyDescent="0.25">
      <c r="Q2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69" spans="17:17" ht="17.100000000000001" customHeight="1" x14ac:dyDescent="0.25">
      <c r="Q2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0" spans="17:17" ht="17.100000000000001" customHeight="1" x14ac:dyDescent="0.25">
      <c r="Q2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1" spans="17:17" ht="17.100000000000001" customHeight="1" x14ac:dyDescent="0.25">
      <c r="Q2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2" spans="17:17" ht="17.100000000000001" customHeight="1" x14ac:dyDescent="0.25">
      <c r="Q2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3" spans="17:17" ht="17.100000000000001" customHeight="1" x14ac:dyDescent="0.25">
      <c r="Q2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4" spans="17:17" ht="17.100000000000001" customHeight="1" x14ac:dyDescent="0.25">
      <c r="Q2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5" spans="17:17" ht="17.100000000000001" customHeight="1" x14ac:dyDescent="0.25">
      <c r="Q2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6" spans="17:17" ht="17.100000000000001" customHeight="1" x14ac:dyDescent="0.25">
      <c r="Q2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7" spans="17:17" ht="17.100000000000001" customHeight="1" x14ac:dyDescent="0.25">
      <c r="Q2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8" spans="17:17" ht="17.100000000000001" customHeight="1" x14ac:dyDescent="0.25">
      <c r="Q2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79" spans="17:17" ht="17.100000000000001" customHeight="1" x14ac:dyDescent="0.25">
      <c r="Q2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0" spans="17:17" ht="17.100000000000001" customHeight="1" x14ac:dyDescent="0.25">
      <c r="Q2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1" spans="17:17" ht="17.100000000000001" customHeight="1" x14ac:dyDescent="0.25">
      <c r="Q2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2" spans="17:17" ht="17.100000000000001" customHeight="1" x14ac:dyDescent="0.25">
      <c r="Q2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3" spans="17:17" ht="17.100000000000001" customHeight="1" x14ac:dyDescent="0.25">
      <c r="Q2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4" spans="17:17" ht="17.100000000000001" customHeight="1" x14ac:dyDescent="0.25">
      <c r="Q2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5" spans="17:17" ht="17.100000000000001" customHeight="1" x14ac:dyDescent="0.25">
      <c r="Q2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6" spans="17:17" ht="17.100000000000001" customHeight="1" x14ac:dyDescent="0.25">
      <c r="Q2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7" spans="17:17" ht="17.100000000000001" customHeight="1" x14ac:dyDescent="0.25">
      <c r="Q2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8" spans="17:17" ht="17.100000000000001" customHeight="1" x14ac:dyDescent="0.25">
      <c r="Q2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89" spans="17:17" ht="17.100000000000001" customHeight="1" x14ac:dyDescent="0.25">
      <c r="Q2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0" spans="17:17" ht="17.100000000000001" customHeight="1" x14ac:dyDescent="0.25">
      <c r="Q2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1" spans="17:17" ht="17.100000000000001" customHeight="1" x14ac:dyDescent="0.25">
      <c r="Q2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2" spans="17:17" ht="17.100000000000001" customHeight="1" x14ac:dyDescent="0.25">
      <c r="Q2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3" spans="17:17" ht="17.100000000000001" customHeight="1" x14ac:dyDescent="0.25">
      <c r="Q2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4" spans="17:17" ht="17.100000000000001" customHeight="1" x14ac:dyDescent="0.25">
      <c r="Q2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5" spans="17:17" ht="17.100000000000001" customHeight="1" x14ac:dyDescent="0.25">
      <c r="Q2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6" spans="17:17" ht="17.100000000000001" customHeight="1" x14ac:dyDescent="0.25">
      <c r="Q2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7" spans="17:17" ht="17.100000000000001" customHeight="1" x14ac:dyDescent="0.25">
      <c r="Q2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8" spans="17:17" ht="17.100000000000001" customHeight="1" x14ac:dyDescent="0.25">
      <c r="Q2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699" spans="17:17" ht="17.100000000000001" customHeight="1" x14ac:dyDescent="0.25">
      <c r="Q2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0" spans="17:17" ht="17.100000000000001" customHeight="1" x14ac:dyDescent="0.25">
      <c r="Q2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1" spans="17:17" ht="17.100000000000001" customHeight="1" x14ac:dyDescent="0.25">
      <c r="Q2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2" spans="17:17" ht="17.100000000000001" customHeight="1" x14ac:dyDescent="0.25">
      <c r="Q2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3" spans="17:17" ht="17.100000000000001" customHeight="1" x14ac:dyDescent="0.25">
      <c r="Q2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4" spans="17:17" ht="17.100000000000001" customHeight="1" x14ac:dyDescent="0.25">
      <c r="Q2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5" spans="17:17" ht="17.100000000000001" customHeight="1" x14ac:dyDescent="0.25">
      <c r="Q2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6" spans="17:17" ht="17.100000000000001" customHeight="1" x14ac:dyDescent="0.25">
      <c r="Q2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7" spans="17:17" ht="17.100000000000001" customHeight="1" x14ac:dyDescent="0.25">
      <c r="Q2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8" spans="17:17" ht="17.100000000000001" customHeight="1" x14ac:dyDescent="0.25">
      <c r="Q2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09" spans="17:17" ht="17.100000000000001" customHeight="1" x14ac:dyDescent="0.25">
      <c r="Q2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0" spans="17:17" ht="17.100000000000001" customHeight="1" x14ac:dyDescent="0.25">
      <c r="Q2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1" spans="17:17" ht="17.100000000000001" customHeight="1" x14ac:dyDescent="0.25">
      <c r="Q2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2" spans="17:17" ht="17.100000000000001" customHeight="1" x14ac:dyDescent="0.25">
      <c r="Q2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3" spans="17:17" ht="17.100000000000001" customHeight="1" x14ac:dyDescent="0.25">
      <c r="Q2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4" spans="17:17" ht="17.100000000000001" customHeight="1" x14ac:dyDescent="0.25">
      <c r="Q2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5" spans="17:17" ht="17.100000000000001" customHeight="1" x14ac:dyDescent="0.25">
      <c r="Q2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6" spans="17:17" ht="17.100000000000001" customHeight="1" x14ac:dyDescent="0.25">
      <c r="Q2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7" spans="17:17" ht="17.100000000000001" customHeight="1" x14ac:dyDescent="0.25">
      <c r="Q2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8" spans="17:17" ht="17.100000000000001" customHeight="1" x14ac:dyDescent="0.25">
      <c r="Q2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19" spans="17:17" ht="17.100000000000001" customHeight="1" x14ac:dyDescent="0.25">
      <c r="Q2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0" spans="17:17" ht="17.100000000000001" customHeight="1" x14ac:dyDescent="0.25">
      <c r="Q2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1" spans="17:17" ht="17.100000000000001" customHeight="1" x14ac:dyDescent="0.25">
      <c r="Q2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2" spans="17:17" ht="17.100000000000001" customHeight="1" x14ac:dyDescent="0.25">
      <c r="Q2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3" spans="17:17" ht="17.100000000000001" customHeight="1" x14ac:dyDescent="0.25">
      <c r="Q2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4" spans="17:17" ht="17.100000000000001" customHeight="1" x14ac:dyDescent="0.25">
      <c r="Q2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5" spans="17:17" ht="17.100000000000001" customHeight="1" x14ac:dyDescent="0.25">
      <c r="Q2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6" spans="17:17" ht="17.100000000000001" customHeight="1" x14ac:dyDescent="0.25">
      <c r="Q2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7" spans="17:17" ht="17.100000000000001" customHeight="1" x14ac:dyDescent="0.25">
      <c r="Q2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8" spans="17:17" ht="17.100000000000001" customHeight="1" x14ac:dyDescent="0.25">
      <c r="Q2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29" spans="17:17" ht="17.100000000000001" customHeight="1" x14ac:dyDescent="0.25">
      <c r="Q2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0" spans="17:17" ht="17.100000000000001" customHeight="1" x14ac:dyDescent="0.25">
      <c r="Q2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1" spans="17:17" ht="17.100000000000001" customHeight="1" x14ac:dyDescent="0.25">
      <c r="Q2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2" spans="17:17" ht="17.100000000000001" customHeight="1" x14ac:dyDescent="0.25">
      <c r="Q2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3" spans="17:17" ht="17.100000000000001" customHeight="1" x14ac:dyDescent="0.25">
      <c r="Q2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4" spans="17:17" ht="17.100000000000001" customHeight="1" x14ac:dyDescent="0.25">
      <c r="Q2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5" spans="17:17" ht="17.100000000000001" customHeight="1" x14ac:dyDescent="0.25">
      <c r="Q2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6" spans="17:17" ht="17.100000000000001" customHeight="1" x14ac:dyDescent="0.25">
      <c r="Q2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7" spans="17:17" ht="17.100000000000001" customHeight="1" x14ac:dyDescent="0.25">
      <c r="Q2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8" spans="17:17" ht="17.100000000000001" customHeight="1" x14ac:dyDescent="0.25">
      <c r="Q2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39" spans="17:17" ht="17.100000000000001" customHeight="1" x14ac:dyDescent="0.25">
      <c r="Q2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0" spans="17:17" ht="17.100000000000001" customHeight="1" x14ac:dyDescent="0.25">
      <c r="Q2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1" spans="17:17" ht="17.100000000000001" customHeight="1" x14ac:dyDescent="0.25">
      <c r="Q2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2" spans="17:17" ht="17.100000000000001" customHeight="1" x14ac:dyDescent="0.25">
      <c r="Q2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3" spans="17:17" ht="17.100000000000001" customHeight="1" x14ac:dyDescent="0.25">
      <c r="Q2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4" spans="17:17" ht="17.100000000000001" customHeight="1" x14ac:dyDescent="0.25">
      <c r="Q2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5" spans="17:17" ht="17.100000000000001" customHeight="1" x14ac:dyDescent="0.25">
      <c r="Q2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6" spans="17:17" ht="17.100000000000001" customHeight="1" x14ac:dyDescent="0.25">
      <c r="Q2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7" spans="17:17" ht="17.100000000000001" customHeight="1" x14ac:dyDescent="0.25">
      <c r="Q2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8" spans="17:17" ht="17.100000000000001" customHeight="1" x14ac:dyDescent="0.25">
      <c r="Q2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49" spans="17:17" ht="17.100000000000001" customHeight="1" x14ac:dyDescent="0.25">
      <c r="Q2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0" spans="17:17" ht="17.100000000000001" customHeight="1" x14ac:dyDescent="0.25">
      <c r="Q2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1" spans="17:17" ht="17.100000000000001" customHeight="1" x14ac:dyDescent="0.25">
      <c r="Q2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2" spans="17:17" ht="17.100000000000001" customHeight="1" x14ac:dyDescent="0.25">
      <c r="Q2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3" spans="17:17" ht="17.100000000000001" customHeight="1" x14ac:dyDescent="0.25">
      <c r="Q2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4" spans="17:17" ht="17.100000000000001" customHeight="1" x14ac:dyDescent="0.25">
      <c r="Q2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5" spans="17:17" ht="17.100000000000001" customHeight="1" x14ac:dyDescent="0.25">
      <c r="Q2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6" spans="17:17" ht="17.100000000000001" customHeight="1" x14ac:dyDescent="0.25">
      <c r="Q2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7" spans="17:17" ht="17.100000000000001" customHeight="1" x14ac:dyDescent="0.25">
      <c r="Q2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8" spans="17:17" ht="17.100000000000001" customHeight="1" x14ac:dyDescent="0.25">
      <c r="Q2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59" spans="17:17" ht="17.100000000000001" customHeight="1" x14ac:dyDescent="0.25">
      <c r="Q2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0" spans="17:17" ht="17.100000000000001" customHeight="1" x14ac:dyDescent="0.25">
      <c r="Q2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1" spans="17:17" ht="17.100000000000001" customHeight="1" x14ac:dyDescent="0.25">
      <c r="Q2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2" spans="17:17" ht="17.100000000000001" customHeight="1" x14ac:dyDescent="0.25">
      <c r="Q2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3" spans="17:17" ht="17.100000000000001" customHeight="1" x14ac:dyDescent="0.25">
      <c r="Q2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4" spans="17:17" ht="17.100000000000001" customHeight="1" x14ac:dyDescent="0.25">
      <c r="Q2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5" spans="17:17" ht="17.100000000000001" customHeight="1" x14ac:dyDescent="0.25">
      <c r="Q2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6" spans="17:17" ht="17.100000000000001" customHeight="1" x14ac:dyDescent="0.25">
      <c r="Q2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7" spans="17:17" ht="17.100000000000001" customHeight="1" x14ac:dyDescent="0.25">
      <c r="Q2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8" spans="17:17" ht="17.100000000000001" customHeight="1" x14ac:dyDescent="0.25">
      <c r="Q2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69" spans="17:17" ht="17.100000000000001" customHeight="1" x14ac:dyDescent="0.25">
      <c r="Q2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0" spans="17:17" ht="17.100000000000001" customHeight="1" x14ac:dyDescent="0.25">
      <c r="Q2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1" spans="17:17" ht="17.100000000000001" customHeight="1" x14ac:dyDescent="0.25">
      <c r="Q2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2" spans="17:17" ht="17.100000000000001" customHeight="1" x14ac:dyDescent="0.25">
      <c r="Q2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3" spans="17:17" ht="17.100000000000001" customHeight="1" x14ac:dyDescent="0.25">
      <c r="Q2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4" spans="17:17" ht="17.100000000000001" customHeight="1" x14ac:dyDescent="0.25">
      <c r="Q2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5" spans="17:17" ht="17.100000000000001" customHeight="1" x14ac:dyDescent="0.25">
      <c r="Q2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6" spans="17:17" ht="17.100000000000001" customHeight="1" x14ac:dyDescent="0.25">
      <c r="Q2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7" spans="17:17" ht="17.100000000000001" customHeight="1" x14ac:dyDescent="0.25">
      <c r="Q2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8" spans="17:17" ht="17.100000000000001" customHeight="1" x14ac:dyDescent="0.25">
      <c r="Q2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79" spans="17:17" ht="17.100000000000001" customHeight="1" x14ac:dyDescent="0.25">
      <c r="Q2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0" spans="17:17" ht="17.100000000000001" customHeight="1" x14ac:dyDescent="0.25">
      <c r="Q2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1" spans="17:17" ht="17.100000000000001" customHeight="1" x14ac:dyDescent="0.25">
      <c r="Q2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2" spans="17:17" ht="17.100000000000001" customHeight="1" x14ac:dyDescent="0.25">
      <c r="Q2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3" spans="17:17" ht="17.100000000000001" customHeight="1" x14ac:dyDescent="0.25">
      <c r="Q2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4" spans="17:17" ht="17.100000000000001" customHeight="1" x14ac:dyDescent="0.25">
      <c r="Q2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5" spans="17:17" ht="17.100000000000001" customHeight="1" x14ac:dyDescent="0.25">
      <c r="Q2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6" spans="17:17" ht="17.100000000000001" customHeight="1" x14ac:dyDescent="0.25">
      <c r="Q2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7" spans="17:17" ht="17.100000000000001" customHeight="1" x14ac:dyDescent="0.25">
      <c r="Q2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8" spans="17:17" ht="17.100000000000001" customHeight="1" x14ac:dyDescent="0.25">
      <c r="Q2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89" spans="17:17" ht="17.100000000000001" customHeight="1" x14ac:dyDescent="0.25">
      <c r="Q2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0" spans="17:17" ht="17.100000000000001" customHeight="1" x14ac:dyDescent="0.25">
      <c r="Q2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1" spans="17:17" ht="17.100000000000001" customHeight="1" x14ac:dyDescent="0.25">
      <c r="Q2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2" spans="17:17" ht="17.100000000000001" customHeight="1" x14ac:dyDescent="0.25">
      <c r="Q2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3" spans="17:17" ht="17.100000000000001" customHeight="1" x14ac:dyDescent="0.25">
      <c r="Q2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4" spans="17:17" ht="17.100000000000001" customHeight="1" x14ac:dyDescent="0.25">
      <c r="Q2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5" spans="17:17" ht="17.100000000000001" customHeight="1" x14ac:dyDescent="0.25">
      <c r="Q2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6" spans="17:17" ht="17.100000000000001" customHeight="1" x14ac:dyDescent="0.25">
      <c r="Q2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7" spans="17:17" ht="17.100000000000001" customHeight="1" x14ac:dyDescent="0.25">
      <c r="Q2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8" spans="17:17" ht="17.100000000000001" customHeight="1" x14ac:dyDescent="0.25">
      <c r="Q2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799" spans="17:17" ht="17.100000000000001" customHeight="1" x14ac:dyDescent="0.25">
      <c r="Q2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0" spans="17:17" ht="17.100000000000001" customHeight="1" x14ac:dyDescent="0.25">
      <c r="Q2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1" spans="17:17" ht="17.100000000000001" customHeight="1" x14ac:dyDescent="0.25">
      <c r="Q2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2" spans="17:17" ht="17.100000000000001" customHeight="1" x14ac:dyDescent="0.25">
      <c r="Q2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3" spans="17:17" ht="17.100000000000001" customHeight="1" x14ac:dyDescent="0.25">
      <c r="Q2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4" spans="17:17" ht="17.100000000000001" customHeight="1" x14ac:dyDescent="0.25">
      <c r="Q2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5" spans="17:17" ht="17.100000000000001" customHeight="1" x14ac:dyDescent="0.25">
      <c r="Q2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6" spans="17:17" ht="17.100000000000001" customHeight="1" x14ac:dyDescent="0.25">
      <c r="Q2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7" spans="17:17" ht="17.100000000000001" customHeight="1" x14ac:dyDescent="0.25">
      <c r="Q2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8" spans="17:17" ht="17.100000000000001" customHeight="1" x14ac:dyDescent="0.25">
      <c r="Q2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09" spans="17:17" ht="17.100000000000001" customHeight="1" x14ac:dyDescent="0.25">
      <c r="Q2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0" spans="17:17" ht="17.100000000000001" customHeight="1" x14ac:dyDescent="0.25">
      <c r="Q2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1" spans="17:17" ht="17.100000000000001" customHeight="1" x14ac:dyDescent="0.25">
      <c r="Q2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2" spans="17:17" ht="17.100000000000001" customHeight="1" x14ac:dyDescent="0.25">
      <c r="Q2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3" spans="17:17" ht="17.100000000000001" customHeight="1" x14ac:dyDescent="0.25">
      <c r="Q2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4" spans="17:17" ht="17.100000000000001" customHeight="1" x14ac:dyDescent="0.25">
      <c r="Q2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5" spans="17:17" ht="17.100000000000001" customHeight="1" x14ac:dyDescent="0.25">
      <c r="Q2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6" spans="17:17" ht="17.100000000000001" customHeight="1" x14ac:dyDescent="0.25">
      <c r="Q2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7" spans="17:17" ht="17.100000000000001" customHeight="1" x14ac:dyDescent="0.25">
      <c r="Q2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8" spans="17:17" ht="17.100000000000001" customHeight="1" x14ac:dyDescent="0.25">
      <c r="Q2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19" spans="17:17" ht="17.100000000000001" customHeight="1" x14ac:dyDescent="0.25">
      <c r="Q2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0" spans="17:17" ht="17.100000000000001" customHeight="1" x14ac:dyDescent="0.25">
      <c r="Q2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1" spans="17:17" ht="17.100000000000001" customHeight="1" x14ac:dyDescent="0.25">
      <c r="Q2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2" spans="17:17" ht="17.100000000000001" customHeight="1" x14ac:dyDescent="0.25">
      <c r="Q2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3" spans="17:17" ht="17.100000000000001" customHeight="1" x14ac:dyDescent="0.25">
      <c r="Q2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4" spans="17:17" ht="17.100000000000001" customHeight="1" x14ac:dyDescent="0.25">
      <c r="Q2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5" spans="17:17" ht="17.100000000000001" customHeight="1" x14ac:dyDescent="0.25">
      <c r="Q2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6" spans="17:17" ht="17.100000000000001" customHeight="1" x14ac:dyDescent="0.25">
      <c r="Q2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7" spans="17:17" ht="17.100000000000001" customHeight="1" x14ac:dyDescent="0.25">
      <c r="Q2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8" spans="17:17" ht="17.100000000000001" customHeight="1" x14ac:dyDescent="0.25">
      <c r="Q2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29" spans="17:17" ht="17.100000000000001" customHeight="1" x14ac:dyDescent="0.25">
      <c r="Q2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0" spans="17:17" ht="17.100000000000001" customHeight="1" x14ac:dyDescent="0.25">
      <c r="Q2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1" spans="17:17" ht="17.100000000000001" customHeight="1" x14ac:dyDescent="0.25">
      <c r="Q2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2" spans="17:17" ht="17.100000000000001" customHeight="1" x14ac:dyDescent="0.25">
      <c r="Q2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3" spans="17:17" ht="17.100000000000001" customHeight="1" x14ac:dyDescent="0.25">
      <c r="Q2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4" spans="17:17" ht="17.100000000000001" customHeight="1" x14ac:dyDescent="0.25">
      <c r="Q2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5" spans="17:17" ht="17.100000000000001" customHeight="1" x14ac:dyDescent="0.25">
      <c r="Q2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6" spans="17:17" ht="17.100000000000001" customHeight="1" x14ac:dyDescent="0.25">
      <c r="Q2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7" spans="17:17" ht="17.100000000000001" customHeight="1" x14ac:dyDescent="0.25">
      <c r="Q2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8" spans="17:17" ht="17.100000000000001" customHeight="1" x14ac:dyDescent="0.25">
      <c r="Q2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39" spans="17:17" ht="17.100000000000001" customHeight="1" x14ac:dyDescent="0.25">
      <c r="Q2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0" spans="17:17" ht="17.100000000000001" customHeight="1" x14ac:dyDescent="0.25">
      <c r="Q2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1" spans="17:17" ht="17.100000000000001" customHeight="1" x14ac:dyDescent="0.25">
      <c r="Q2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2" spans="17:17" ht="17.100000000000001" customHeight="1" x14ac:dyDescent="0.25">
      <c r="Q2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3" spans="17:17" ht="17.100000000000001" customHeight="1" x14ac:dyDescent="0.25">
      <c r="Q2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4" spans="17:17" ht="17.100000000000001" customHeight="1" x14ac:dyDescent="0.25">
      <c r="Q2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5" spans="17:17" ht="17.100000000000001" customHeight="1" x14ac:dyDescent="0.25">
      <c r="Q2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6" spans="17:17" ht="17.100000000000001" customHeight="1" x14ac:dyDescent="0.25">
      <c r="Q2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7" spans="17:17" ht="17.100000000000001" customHeight="1" x14ac:dyDescent="0.25">
      <c r="Q2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8" spans="17:17" ht="17.100000000000001" customHeight="1" x14ac:dyDescent="0.25">
      <c r="Q2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49" spans="17:17" ht="17.100000000000001" customHeight="1" x14ac:dyDescent="0.25">
      <c r="Q2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0" spans="17:17" ht="17.100000000000001" customHeight="1" x14ac:dyDescent="0.25">
      <c r="Q2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1" spans="17:17" ht="17.100000000000001" customHeight="1" x14ac:dyDescent="0.25">
      <c r="Q2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2" spans="17:17" ht="17.100000000000001" customHeight="1" x14ac:dyDescent="0.25">
      <c r="Q2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3" spans="17:17" ht="17.100000000000001" customHeight="1" x14ac:dyDescent="0.25">
      <c r="Q2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4" spans="17:17" ht="17.100000000000001" customHeight="1" x14ac:dyDescent="0.25">
      <c r="Q2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5" spans="17:17" ht="17.100000000000001" customHeight="1" x14ac:dyDescent="0.25">
      <c r="Q2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6" spans="17:17" ht="17.100000000000001" customHeight="1" x14ac:dyDescent="0.25">
      <c r="Q2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7" spans="17:17" ht="17.100000000000001" customHeight="1" x14ac:dyDescent="0.25">
      <c r="Q2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8" spans="17:17" ht="17.100000000000001" customHeight="1" x14ac:dyDescent="0.25">
      <c r="Q2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59" spans="17:17" ht="17.100000000000001" customHeight="1" x14ac:dyDescent="0.25">
      <c r="Q2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0" spans="17:17" ht="17.100000000000001" customHeight="1" x14ac:dyDescent="0.25">
      <c r="Q2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1" spans="17:17" ht="17.100000000000001" customHeight="1" x14ac:dyDescent="0.25">
      <c r="Q2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2" spans="17:17" ht="17.100000000000001" customHeight="1" x14ac:dyDescent="0.25">
      <c r="Q2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3" spans="17:17" ht="17.100000000000001" customHeight="1" x14ac:dyDescent="0.25">
      <c r="Q2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4" spans="17:17" ht="17.100000000000001" customHeight="1" x14ac:dyDescent="0.25">
      <c r="Q2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5" spans="17:17" ht="17.100000000000001" customHeight="1" x14ac:dyDescent="0.25">
      <c r="Q2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6" spans="17:17" ht="17.100000000000001" customHeight="1" x14ac:dyDescent="0.25">
      <c r="Q2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7" spans="17:17" ht="17.100000000000001" customHeight="1" x14ac:dyDescent="0.25">
      <c r="Q2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8" spans="17:17" ht="17.100000000000001" customHeight="1" x14ac:dyDescent="0.25">
      <c r="Q2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69" spans="17:17" ht="17.100000000000001" customHeight="1" x14ac:dyDescent="0.25">
      <c r="Q2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0" spans="17:17" ht="17.100000000000001" customHeight="1" x14ac:dyDescent="0.25">
      <c r="Q2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1" spans="17:17" ht="17.100000000000001" customHeight="1" x14ac:dyDescent="0.25">
      <c r="Q2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2" spans="17:17" ht="17.100000000000001" customHeight="1" x14ac:dyDescent="0.25">
      <c r="Q2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3" spans="17:17" ht="17.100000000000001" customHeight="1" x14ac:dyDescent="0.25">
      <c r="Q2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4" spans="17:17" ht="17.100000000000001" customHeight="1" x14ac:dyDescent="0.25">
      <c r="Q2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5" spans="17:17" ht="17.100000000000001" customHeight="1" x14ac:dyDescent="0.25">
      <c r="Q2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6" spans="17:17" ht="17.100000000000001" customHeight="1" x14ac:dyDescent="0.25">
      <c r="Q2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7" spans="17:17" ht="17.100000000000001" customHeight="1" x14ac:dyDescent="0.25">
      <c r="Q2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8" spans="17:17" ht="17.100000000000001" customHeight="1" x14ac:dyDescent="0.25">
      <c r="Q2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79" spans="17:17" ht="17.100000000000001" customHeight="1" x14ac:dyDescent="0.25">
      <c r="Q2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0" spans="17:17" ht="17.100000000000001" customHeight="1" x14ac:dyDescent="0.25">
      <c r="Q2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1" spans="17:17" ht="17.100000000000001" customHeight="1" x14ac:dyDescent="0.25">
      <c r="Q2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2" spans="17:17" ht="17.100000000000001" customHeight="1" x14ac:dyDescent="0.25">
      <c r="Q2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3" spans="17:17" ht="17.100000000000001" customHeight="1" x14ac:dyDescent="0.25">
      <c r="Q2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4" spans="17:17" ht="17.100000000000001" customHeight="1" x14ac:dyDescent="0.25">
      <c r="Q2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5" spans="17:17" ht="17.100000000000001" customHeight="1" x14ac:dyDescent="0.25">
      <c r="Q2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6" spans="17:17" ht="17.100000000000001" customHeight="1" x14ac:dyDescent="0.25">
      <c r="Q2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7" spans="17:17" ht="17.100000000000001" customHeight="1" x14ac:dyDescent="0.25">
      <c r="Q2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8" spans="17:17" ht="17.100000000000001" customHeight="1" x14ac:dyDescent="0.25">
      <c r="Q2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89" spans="17:17" ht="17.100000000000001" customHeight="1" x14ac:dyDescent="0.25">
      <c r="Q2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0" spans="17:17" ht="17.100000000000001" customHeight="1" x14ac:dyDescent="0.25">
      <c r="Q2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1" spans="17:17" ht="17.100000000000001" customHeight="1" x14ac:dyDescent="0.25">
      <c r="Q2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2" spans="17:17" ht="17.100000000000001" customHeight="1" x14ac:dyDescent="0.25">
      <c r="Q2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3" spans="17:17" ht="17.100000000000001" customHeight="1" x14ac:dyDescent="0.25">
      <c r="Q2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4" spans="17:17" ht="17.100000000000001" customHeight="1" x14ac:dyDescent="0.25">
      <c r="Q2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5" spans="17:17" ht="17.100000000000001" customHeight="1" x14ac:dyDescent="0.25">
      <c r="Q2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6" spans="17:17" ht="17.100000000000001" customHeight="1" x14ac:dyDescent="0.25">
      <c r="Q2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7" spans="17:17" ht="17.100000000000001" customHeight="1" x14ac:dyDescent="0.25">
      <c r="Q2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8" spans="17:17" ht="17.100000000000001" customHeight="1" x14ac:dyDescent="0.25">
      <c r="Q2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899" spans="17:17" ht="17.100000000000001" customHeight="1" x14ac:dyDescent="0.25">
      <c r="Q2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0" spans="17:17" ht="17.100000000000001" customHeight="1" x14ac:dyDescent="0.25">
      <c r="Q2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1" spans="17:17" ht="17.100000000000001" customHeight="1" x14ac:dyDescent="0.25">
      <c r="Q2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2" spans="17:17" ht="17.100000000000001" customHeight="1" x14ac:dyDescent="0.25">
      <c r="Q2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3" spans="17:17" ht="17.100000000000001" customHeight="1" x14ac:dyDescent="0.25">
      <c r="Q2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4" spans="17:17" ht="17.100000000000001" customHeight="1" x14ac:dyDescent="0.25">
      <c r="Q2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5" spans="17:17" ht="17.100000000000001" customHeight="1" x14ac:dyDescent="0.25">
      <c r="Q2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6" spans="17:17" ht="17.100000000000001" customHeight="1" x14ac:dyDescent="0.25">
      <c r="Q2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7" spans="17:17" ht="17.100000000000001" customHeight="1" x14ac:dyDescent="0.25">
      <c r="Q2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8" spans="17:17" ht="17.100000000000001" customHeight="1" x14ac:dyDescent="0.25">
      <c r="Q2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09" spans="17:17" ht="17.100000000000001" customHeight="1" x14ac:dyDescent="0.25">
      <c r="Q2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0" spans="17:17" ht="17.100000000000001" customHeight="1" x14ac:dyDescent="0.25">
      <c r="Q2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1" spans="17:17" ht="17.100000000000001" customHeight="1" x14ac:dyDescent="0.25">
      <c r="Q2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2" spans="17:17" ht="17.100000000000001" customHeight="1" x14ac:dyDescent="0.25">
      <c r="Q2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3" spans="17:17" ht="17.100000000000001" customHeight="1" x14ac:dyDescent="0.25">
      <c r="Q2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4" spans="17:17" ht="17.100000000000001" customHeight="1" x14ac:dyDescent="0.25">
      <c r="Q2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5" spans="17:17" ht="17.100000000000001" customHeight="1" x14ac:dyDescent="0.25">
      <c r="Q2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6" spans="17:17" ht="17.100000000000001" customHeight="1" x14ac:dyDescent="0.25">
      <c r="Q2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7" spans="17:17" ht="17.100000000000001" customHeight="1" x14ac:dyDescent="0.25">
      <c r="Q2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8" spans="17:17" ht="17.100000000000001" customHeight="1" x14ac:dyDescent="0.25">
      <c r="Q2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19" spans="17:17" ht="17.100000000000001" customHeight="1" x14ac:dyDescent="0.25">
      <c r="Q2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0" spans="17:17" ht="17.100000000000001" customHeight="1" x14ac:dyDescent="0.25">
      <c r="Q2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1" spans="17:17" ht="17.100000000000001" customHeight="1" x14ac:dyDescent="0.25">
      <c r="Q2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2" spans="17:17" ht="17.100000000000001" customHeight="1" x14ac:dyDescent="0.25">
      <c r="Q2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3" spans="17:17" ht="17.100000000000001" customHeight="1" x14ac:dyDescent="0.25">
      <c r="Q2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4" spans="17:17" ht="17.100000000000001" customHeight="1" x14ac:dyDescent="0.25">
      <c r="Q2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5" spans="17:17" ht="17.100000000000001" customHeight="1" x14ac:dyDescent="0.25">
      <c r="Q2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6" spans="17:17" ht="17.100000000000001" customHeight="1" x14ac:dyDescent="0.25">
      <c r="Q2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7" spans="17:17" ht="17.100000000000001" customHeight="1" x14ac:dyDescent="0.25">
      <c r="Q2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8" spans="17:17" ht="17.100000000000001" customHeight="1" x14ac:dyDescent="0.25">
      <c r="Q2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29" spans="17:17" ht="17.100000000000001" customHeight="1" x14ac:dyDescent="0.25">
      <c r="Q2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0" spans="17:17" ht="17.100000000000001" customHeight="1" x14ac:dyDescent="0.25">
      <c r="Q2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1" spans="17:17" ht="17.100000000000001" customHeight="1" x14ac:dyDescent="0.25">
      <c r="Q2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2" spans="17:17" ht="17.100000000000001" customHeight="1" x14ac:dyDescent="0.25">
      <c r="Q2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3" spans="17:17" ht="17.100000000000001" customHeight="1" x14ac:dyDescent="0.25">
      <c r="Q2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4" spans="17:17" ht="17.100000000000001" customHeight="1" x14ac:dyDescent="0.25">
      <c r="Q2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5" spans="17:17" ht="17.100000000000001" customHeight="1" x14ac:dyDescent="0.25">
      <c r="Q2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6" spans="17:17" ht="17.100000000000001" customHeight="1" x14ac:dyDescent="0.25">
      <c r="Q2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7" spans="17:17" ht="17.100000000000001" customHeight="1" x14ac:dyDescent="0.25">
      <c r="Q2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8" spans="17:17" ht="17.100000000000001" customHeight="1" x14ac:dyDescent="0.25">
      <c r="Q2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39" spans="17:17" ht="17.100000000000001" customHeight="1" x14ac:dyDescent="0.25">
      <c r="Q2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0" spans="17:17" ht="17.100000000000001" customHeight="1" x14ac:dyDescent="0.25">
      <c r="Q2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1" spans="17:17" ht="17.100000000000001" customHeight="1" x14ac:dyDescent="0.25">
      <c r="Q2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2" spans="17:17" ht="17.100000000000001" customHeight="1" x14ac:dyDescent="0.25">
      <c r="Q2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3" spans="17:17" ht="17.100000000000001" customHeight="1" x14ac:dyDescent="0.25">
      <c r="Q2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4" spans="17:17" ht="17.100000000000001" customHeight="1" x14ac:dyDescent="0.25">
      <c r="Q2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5" spans="17:17" ht="17.100000000000001" customHeight="1" x14ac:dyDescent="0.25">
      <c r="Q2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6" spans="17:17" ht="17.100000000000001" customHeight="1" x14ac:dyDescent="0.25">
      <c r="Q2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7" spans="17:17" ht="17.100000000000001" customHeight="1" x14ac:dyDescent="0.25">
      <c r="Q2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8" spans="17:17" ht="17.100000000000001" customHeight="1" x14ac:dyDescent="0.25">
      <c r="Q2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49" spans="17:17" ht="17.100000000000001" customHeight="1" x14ac:dyDescent="0.25">
      <c r="Q2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0" spans="17:17" ht="17.100000000000001" customHeight="1" x14ac:dyDescent="0.25">
      <c r="Q2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1" spans="17:17" ht="17.100000000000001" customHeight="1" x14ac:dyDescent="0.25">
      <c r="Q2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2" spans="17:17" ht="17.100000000000001" customHeight="1" x14ac:dyDescent="0.25">
      <c r="Q2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3" spans="17:17" ht="17.100000000000001" customHeight="1" x14ac:dyDescent="0.25">
      <c r="Q2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4" spans="17:17" ht="17.100000000000001" customHeight="1" x14ac:dyDescent="0.25">
      <c r="Q2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5" spans="17:17" ht="17.100000000000001" customHeight="1" x14ac:dyDescent="0.25">
      <c r="Q2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6" spans="17:17" ht="17.100000000000001" customHeight="1" x14ac:dyDescent="0.25">
      <c r="Q2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7" spans="17:17" ht="17.100000000000001" customHeight="1" x14ac:dyDescent="0.25">
      <c r="Q2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8" spans="17:17" ht="17.100000000000001" customHeight="1" x14ac:dyDescent="0.25">
      <c r="Q2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59" spans="17:17" ht="17.100000000000001" customHeight="1" x14ac:dyDescent="0.25">
      <c r="Q2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0" spans="17:17" ht="17.100000000000001" customHeight="1" x14ac:dyDescent="0.25">
      <c r="Q2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1" spans="17:17" ht="17.100000000000001" customHeight="1" x14ac:dyDescent="0.25">
      <c r="Q2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2" spans="17:17" ht="17.100000000000001" customHeight="1" x14ac:dyDescent="0.25">
      <c r="Q2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3" spans="17:17" ht="17.100000000000001" customHeight="1" x14ac:dyDescent="0.25">
      <c r="Q2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4" spans="17:17" ht="17.100000000000001" customHeight="1" x14ac:dyDescent="0.25">
      <c r="Q2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5" spans="17:17" ht="17.100000000000001" customHeight="1" x14ac:dyDescent="0.25">
      <c r="Q2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6" spans="17:17" ht="17.100000000000001" customHeight="1" x14ac:dyDescent="0.25">
      <c r="Q2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7" spans="17:17" ht="17.100000000000001" customHeight="1" x14ac:dyDescent="0.25">
      <c r="Q2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8" spans="17:17" ht="17.100000000000001" customHeight="1" x14ac:dyDescent="0.25">
      <c r="Q2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69" spans="17:17" ht="17.100000000000001" customHeight="1" x14ac:dyDescent="0.25">
      <c r="Q2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0" spans="17:17" ht="17.100000000000001" customHeight="1" x14ac:dyDescent="0.25">
      <c r="Q2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1" spans="17:17" ht="17.100000000000001" customHeight="1" x14ac:dyDescent="0.25">
      <c r="Q2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2" spans="17:17" ht="17.100000000000001" customHeight="1" x14ac:dyDescent="0.25">
      <c r="Q2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3" spans="17:17" ht="17.100000000000001" customHeight="1" x14ac:dyDescent="0.25">
      <c r="Q2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4" spans="17:17" ht="17.100000000000001" customHeight="1" x14ac:dyDescent="0.25">
      <c r="Q2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5" spans="17:17" ht="17.100000000000001" customHeight="1" x14ac:dyDescent="0.25">
      <c r="Q2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6" spans="17:17" ht="17.100000000000001" customHeight="1" x14ac:dyDescent="0.25">
      <c r="Q2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7" spans="17:17" ht="17.100000000000001" customHeight="1" x14ac:dyDescent="0.25">
      <c r="Q2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8" spans="17:17" ht="17.100000000000001" customHeight="1" x14ac:dyDescent="0.25">
      <c r="Q2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79" spans="17:17" ht="17.100000000000001" customHeight="1" x14ac:dyDescent="0.25">
      <c r="Q2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0" spans="17:17" ht="17.100000000000001" customHeight="1" x14ac:dyDescent="0.25">
      <c r="Q2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1" spans="17:17" ht="17.100000000000001" customHeight="1" x14ac:dyDescent="0.25">
      <c r="Q2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2" spans="17:17" ht="17.100000000000001" customHeight="1" x14ac:dyDescent="0.25">
      <c r="Q2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3" spans="17:17" ht="17.100000000000001" customHeight="1" x14ac:dyDescent="0.25">
      <c r="Q2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4" spans="17:17" ht="17.100000000000001" customHeight="1" x14ac:dyDescent="0.25">
      <c r="Q2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5" spans="17:17" ht="17.100000000000001" customHeight="1" x14ac:dyDescent="0.25">
      <c r="Q2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6" spans="17:17" ht="17.100000000000001" customHeight="1" x14ac:dyDescent="0.25">
      <c r="Q2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7" spans="17:17" ht="17.100000000000001" customHeight="1" x14ac:dyDescent="0.25">
      <c r="Q2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8" spans="17:17" ht="17.100000000000001" customHeight="1" x14ac:dyDescent="0.25">
      <c r="Q2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89" spans="17:17" ht="17.100000000000001" customHeight="1" x14ac:dyDescent="0.25">
      <c r="Q2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0" spans="17:17" ht="17.100000000000001" customHeight="1" x14ac:dyDescent="0.25">
      <c r="Q2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1" spans="17:17" ht="17.100000000000001" customHeight="1" x14ac:dyDescent="0.25">
      <c r="Q2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2" spans="17:17" ht="17.100000000000001" customHeight="1" x14ac:dyDescent="0.25">
      <c r="Q2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3" spans="17:17" ht="17.100000000000001" customHeight="1" x14ac:dyDescent="0.25">
      <c r="Q2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4" spans="17:17" ht="17.100000000000001" customHeight="1" x14ac:dyDescent="0.25">
      <c r="Q2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5" spans="17:17" ht="17.100000000000001" customHeight="1" x14ac:dyDescent="0.25">
      <c r="Q2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6" spans="17:17" ht="17.100000000000001" customHeight="1" x14ac:dyDescent="0.25">
      <c r="Q2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7" spans="17:17" ht="17.100000000000001" customHeight="1" x14ac:dyDescent="0.25">
      <c r="Q2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8" spans="17:17" ht="17.100000000000001" customHeight="1" x14ac:dyDescent="0.25">
      <c r="Q2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2999" spans="17:17" ht="17.100000000000001" customHeight="1" x14ac:dyDescent="0.25">
      <c r="Q2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0" spans="17:17" ht="17.100000000000001" customHeight="1" x14ac:dyDescent="0.25">
      <c r="Q3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1" spans="17:17" ht="17.100000000000001" customHeight="1" x14ac:dyDescent="0.25">
      <c r="Q3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2" spans="17:17" ht="17.100000000000001" customHeight="1" x14ac:dyDescent="0.25">
      <c r="Q3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3" spans="17:17" ht="17.100000000000001" customHeight="1" x14ac:dyDescent="0.25">
      <c r="Q3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4" spans="17:17" ht="17.100000000000001" customHeight="1" x14ac:dyDescent="0.25">
      <c r="Q3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5" spans="17:17" ht="17.100000000000001" customHeight="1" x14ac:dyDescent="0.25">
      <c r="Q3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6" spans="17:17" ht="17.100000000000001" customHeight="1" x14ac:dyDescent="0.25">
      <c r="Q3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7" spans="17:17" ht="17.100000000000001" customHeight="1" x14ac:dyDescent="0.25">
      <c r="Q3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8" spans="17:17" ht="17.100000000000001" customHeight="1" x14ac:dyDescent="0.25">
      <c r="Q3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09" spans="17:17" ht="17.100000000000001" customHeight="1" x14ac:dyDescent="0.25">
      <c r="Q3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0" spans="17:17" ht="17.100000000000001" customHeight="1" x14ac:dyDescent="0.25">
      <c r="Q3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1" spans="17:17" ht="17.100000000000001" customHeight="1" x14ac:dyDescent="0.25">
      <c r="Q3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2" spans="17:17" ht="17.100000000000001" customHeight="1" x14ac:dyDescent="0.25">
      <c r="Q3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3" spans="17:17" ht="17.100000000000001" customHeight="1" x14ac:dyDescent="0.25">
      <c r="Q3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4" spans="17:17" ht="17.100000000000001" customHeight="1" x14ac:dyDescent="0.25">
      <c r="Q3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5" spans="17:17" ht="17.100000000000001" customHeight="1" x14ac:dyDescent="0.25">
      <c r="Q3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6" spans="17:17" ht="17.100000000000001" customHeight="1" x14ac:dyDescent="0.25">
      <c r="Q3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7" spans="17:17" ht="17.100000000000001" customHeight="1" x14ac:dyDescent="0.25">
      <c r="Q3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8" spans="17:17" ht="17.100000000000001" customHeight="1" x14ac:dyDescent="0.25">
      <c r="Q3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19" spans="17:17" ht="17.100000000000001" customHeight="1" x14ac:dyDescent="0.25">
      <c r="Q3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0" spans="17:17" ht="17.100000000000001" customHeight="1" x14ac:dyDescent="0.25">
      <c r="Q3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1" spans="17:17" ht="17.100000000000001" customHeight="1" x14ac:dyDescent="0.25">
      <c r="Q3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2" spans="17:17" ht="17.100000000000001" customHeight="1" x14ac:dyDescent="0.25">
      <c r="Q3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3" spans="17:17" ht="17.100000000000001" customHeight="1" x14ac:dyDescent="0.25">
      <c r="Q3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4" spans="17:17" ht="17.100000000000001" customHeight="1" x14ac:dyDescent="0.25">
      <c r="Q3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5" spans="17:17" ht="17.100000000000001" customHeight="1" x14ac:dyDescent="0.25">
      <c r="Q3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6" spans="17:17" ht="17.100000000000001" customHeight="1" x14ac:dyDescent="0.25">
      <c r="Q3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7" spans="17:17" ht="17.100000000000001" customHeight="1" x14ac:dyDescent="0.25">
      <c r="Q3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8" spans="17:17" ht="17.100000000000001" customHeight="1" x14ac:dyDescent="0.25">
      <c r="Q3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29" spans="17:17" ht="17.100000000000001" customHeight="1" x14ac:dyDescent="0.25">
      <c r="Q3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0" spans="17:17" ht="17.100000000000001" customHeight="1" x14ac:dyDescent="0.25">
      <c r="Q3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1" spans="17:17" ht="17.100000000000001" customHeight="1" x14ac:dyDescent="0.25">
      <c r="Q3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2" spans="17:17" ht="17.100000000000001" customHeight="1" x14ac:dyDescent="0.25">
      <c r="Q3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3" spans="17:17" ht="17.100000000000001" customHeight="1" x14ac:dyDescent="0.25">
      <c r="Q3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4" spans="17:17" ht="17.100000000000001" customHeight="1" x14ac:dyDescent="0.25">
      <c r="Q3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5" spans="17:17" ht="17.100000000000001" customHeight="1" x14ac:dyDescent="0.25">
      <c r="Q3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6" spans="17:17" ht="17.100000000000001" customHeight="1" x14ac:dyDescent="0.25">
      <c r="Q3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7" spans="17:17" ht="17.100000000000001" customHeight="1" x14ac:dyDescent="0.25">
      <c r="Q3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8" spans="17:17" ht="17.100000000000001" customHeight="1" x14ac:dyDescent="0.25">
      <c r="Q3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39" spans="17:17" ht="17.100000000000001" customHeight="1" x14ac:dyDescent="0.25">
      <c r="Q3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0" spans="17:17" ht="17.100000000000001" customHeight="1" x14ac:dyDescent="0.25">
      <c r="Q3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1" spans="17:17" ht="17.100000000000001" customHeight="1" x14ac:dyDescent="0.25">
      <c r="Q3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2" spans="17:17" ht="17.100000000000001" customHeight="1" x14ac:dyDescent="0.25">
      <c r="Q3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3" spans="17:17" ht="17.100000000000001" customHeight="1" x14ac:dyDescent="0.25">
      <c r="Q3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4" spans="17:17" ht="17.100000000000001" customHeight="1" x14ac:dyDescent="0.25">
      <c r="Q3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5" spans="17:17" ht="17.100000000000001" customHeight="1" x14ac:dyDescent="0.25">
      <c r="Q3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6" spans="17:17" ht="17.100000000000001" customHeight="1" x14ac:dyDescent="0.25">
      <c r="Q3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7" spans="17:17" ht="17.100000000000001" customHeight="1" x14ac:dyDescent="0.25">
      <c r="Q3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8" spans="17:17" ht="17.100000000000001" customHeight="1" x14ac:dyDescent="0.25">
      <c r="Q3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49" spans="17:17" ht="17.100000000000001" customHeight="1" x14ac:dyDescent="0.25">
      <c r="Q3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0" spans="17:17" ht="17.100000000000001" customHeight="1" x14ac:dyDescent="0.25">
      <c r="Q3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1" spans="17:17" ht="17.100000000000001" customHeight="1" x14ac:dyDescent="0.25">
      <c r="Q3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2" spans="17:17" ht="17.100000000000001" customHeight="1" x14ac:dyDescent="0.25">
      <c r="Q3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3" spans="17:17" ht="17.100000000000001" customHeight="1" x14ac:dyDescent="0.25">
      <c r="Q3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4" spans="17:17" ht="17.100000000000001" customHeight="1" x14ac:dyDescent="0.25">
      <c r="Q3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5" spans="17:17" ht="17.100000000000001" customHeight="1" x14ac:dyDescent="0.25">
      <c r="Q3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6" spans="17:17" ht="17.100000000000001" customHeight="1" x14ac:dyDescent="0.25">
      <c r="Q3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7" spans="17:17" ht="17.100000000000001" customHeight="1" x14ac:dyDescent="0.25">
      <c r="Q3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8" spans="17:17" ht="17.100000000000001" customHeight="1" x14ac:dyDescent="0.25">
      <c r="Q3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59" spans="17:17" ht="17.100000000000001" customHeight="1" x14ac:dyDescent="0.25">
      <c r="Q3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0" spans="17:17" ht="17.100000000000001" customHeight="1" x14ac:dyDescent="0.25">
      <c r="Q3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1" spans="17:17" ht="17.100000000000001" customHeight="1" x14ac:dyDescent="0.25">
      <c r="Q3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2" spans="17:17" ht="17.100000000000001" customHeight="1" x14ac:dyDescent="0.25">
      <c r="Q3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3" spans="17:17" ht="17.100000000000001" customHeight="1" x14ac:dyDescent="0.25">
      <c r="Q3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4" spans="17:17" ht="17.100000000000001" customHeight="1" x14ac:dyDescent="0.25">
      <c r="Q3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5" spans="17:17" ht="17.100000000000001" customHeight="1" x14ac:dyDescent="0.25">
      <c r="Q3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6" spans="17:17" ht="17.100000000000001" customHeight="1" x14ac:dyDescent="0.25">
      <c r="Q3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7" spans="17:17" ht="17.100000000000001" customHeight="1" x14ac:dyDescent="0.25">
      <c r="Q3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8" spans="17:17" ht="17.100000000000001" customHeight="1" x14ac:dyDescent="0.25">
      <c r="Q3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69" spans="17:17" ht="17.100000000000001" customHeight="1" x14ac:dyDescent="0.25">
      <c r="Q3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0" spans="17:17" ht="17.100000000000001" customHeight="1" x14ac:dyDescent="0.25">
      <c r="Q3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1" spans="17:17" ht="17.100000000000001" customHeight="1" x14ac:dyDescent="0.25">
      <c r="Q3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2" spans="17:17" ht="17.100000000000001" customHeight="1" x14ac:dyDescent="0.25">
      <c r="Q3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3" spans="17:17" ht="17.100000000000001" customHeight="1" x14ac:dyDescent="0.25">
      <c r="Q3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4" spans="17:17" ht="17.100000000000001" customHeight="1" x14ac:dyDescent="0.25">
      <c r="Q3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5" spans="17:17" ht="17.100000000000001" customHeight="1" x14ac:dyDescent="0.25">
      <c r="Q3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6" spans="17:17" ht="17.100000000000001" customHeight="1" x14ac:dyDescent="0.25">
      <c r="Q3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7" spans="17:17" ht="17.100000000000001" customHeight="1" x14ac:dyDescent="0.25">
      <c r="Q3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8" spans="17:17" ht="17.100000000000001" customHeight="1" x14ac:dyDescent="0.25">
      <c r="Q3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79" spans="17:17" ht="17.100000000000001" customHeight="1" x14ac:dyDescent="0.25">
      <c r="Q3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0" spans="17:17" ht="17.100000000000001" customHeight="1" x14ac:dyDescent="0.25">
      <c r="Q3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1" spans="17:17" ht="17.100000000000001" customHeight="1" x14ac:dyDescent="0.25">
      <c r="Q3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2" spans="17:17" ht="17.100000000000001" customHeight="1" x14ac:dyDescent="0.25">
      <c r="Q3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3" spans="17:17" ht="17.100000000000001" customHeight="1" x14ac:dyDescent="0.25">
      <c r="Q3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4" spans="17:17" ht="17.100000000000001" customHeight="1" x14ac:dyDescent="0.25">
      <c r="Q3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5" spans="17:17" ht="17.100000000000001" customHeight="1" x14ac:dyDescent="0.25">
      <c r="Q3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6" spans="17:17" ht="17.100000000000001" customHeight="1" x14ac:dyDescent="0.25">
      <c r="Q3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7" spans="17:17" ht="17.100000000000001" customHeight="1" x14ac:dyDescent="0.25">
      <c r="Q3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8" spans="17:17" ht="17.100000000000001" customHeight="1" x14ac:dyDescent="0.25">
      <c r="Q3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89" spans="17:17" ht="17.100000000000001" customHeight="1" x14ac:dyDescent="0.25">
      <c r="Q3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0" spans="17:17" ht="17.100000000000001" customHeight="1" x14ac:dyDescent="0.25">
      <c r="Q3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1" spans="17:17" ht="17.100000000000001" customHeight="1" x14ac:dyDescent="0.25">
      <c r="Q3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2" spans="17:17" ht="17.100000000000001" customHeight="1" x14ac:dyDescent="0.25">
      <c r="Q3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3" spans="17:17" ht="17.100000000000001" customHeight="1" x14ac:dyDescent="0.25">
      <c r="Q3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4" spans="17:17" ht="17.100000000000001" customHeight="1" x14ac:dyDescent="0.25">
      <c r="Q3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5" spans="17:17" ht="17.100000000000001" customHeight="1" x14ac:dyDescent="0.25">
      <c r="Q3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6" spans="17:17" ht="17.100000000000001" customHeight="1" x14ac:dyDescent="0.25">
      <c r="Q3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7" spans="17:17" ht="17.100000000000001" customHeight="1" x14ac:dyDescent="0.25">
      <c r="Q3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8" spans="17:17" ht="17.100000000000001" customHeight="1" x14ac:dyDescent="0.25">
      <c r="Q3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099" spans="17:17" ht="17.100000000000001" customHeight="1" x14ac:dyDescent="0.25">
      <c r="Q3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0" spans="17:17" ht="17.100000000000001" customHeight="1" x14ac:dyDescent="0.25">
      <c r="Q3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1" spans="17:17" ht="17.100000000000001" customHeight="1" x14ac:dyDescent="0.25">
      <c r="Q3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2" spans="17:17" ht="17.100000000000001" customHeight="1" x14ac:dyDescent="0.25">
      <c r="Q3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3" spans="17:17" ht="17.100000000000001" customHeight="1" x14ac:dyDescent="0.25">
      <c r="Q3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4" spans="17:17" ht="17.100000000000001" customHeight="1" x14ac:dyDescent="0.25">
      <c r="Q3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5" spans="17:17" ht="17.100000000000001" customHeight="1" x14ac:dyDescent="0.25">
      <c r="Q3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6" spans="17:17" ht="17.100000000000001" customHeight="1" x14ac:dyDescent="0.25">
      <c r="Q3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7" spans="17:17" ht="17.100000000000001" customHeight="1" x14ac:dyDescent="0.25">
      <c r="Q3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8" spans="17:17" ht="17.100000000000001" customHeight="1" x14ac:dyDescent="0.25">
      <c r="Q3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09" spans="17:17" ht="17.100000000000001" customHeight="1" x14ac:dyDescent="0.25">
      <c r="Q3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0" spans="17:17" ht="17.100000000000001" customHeight="1" x14ac:dyDescent="0.25">
      <c r="Q3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1" spans="17:17" ht="17.100000000000001" customHeight="1" x14ac:dyDescent="0.25">
      <c r="Q3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2" spans="17:17" ht="17.100000000000001" customHeight="1" x14ac:dyDescent="0.25">
      <c r="Q3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3" spans="17:17" ht="17.100000000000001" customHeight="1" x14ac:dyDescent="0.25">
      <c r="Q3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4" spans="17:17" ht="17.100000000000001" customHeight="1" x14ac:dyDescent="0.25">
      <c r="Q3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5" spans="17:17" ht="17.100000000000001" customHeight="1" x14ac:dyDescent="0.25">
      <c r="Q3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6" spans="17:17" ht="17.100000000000001" customHeight="1" x14ac:dyDescent="0.25">
      <c r="Q3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7" spans="17:17" ht="17.100000000000001" customHeight="1" x14ac:dyDescent="0.25">
      <c r="Q3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8" spans="17:17" ht="17.100000000000001" customHeight="1" x14ac:dyDescent="0.25">
      <c r="Q3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19" spans="17:17" ht="17.100000000000001" customHeight="1" x14ac:dyDescent="0.25">
      <c r="Q3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0" spans="17:17" ht="17.100000000000001" customHeight="1" x14ac:dyDescent="0.25">
      <c r="Q3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1" spans="17:17" ht="17.100000000000001" customHeight="1" x14ac:dyDescent="0.25">
      <c r="Q3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2" spans="17:17" ht="17.100000000000001" customHeight="1" x14ac:dyDescent="0.25">
      <c r="Q3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3" spans="17:17" ht="17.100000000000001" customHeight="1" x14ac:dyDescent="0.25">
      <c r="Q3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4" spans="17:17" ht="17.100000000000001" customHeight="1" x14ac:dyDescent="0.25">
      <c r="Q3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5" spans="17:17" ht="17.100000000000001" customHeight="1" x14ac:dyDescent="0.25">
      <c r="Q3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6" spans="17:17" ht="17.100000000000001" customHeight="1" x14ac:dyDescent="0.25">
      <c r="Q3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7" spans="17:17" ht="17.100000000000001" customHeight="1" x14ac:dyDescent="0.25">
      <c r="Q3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8" spans="17:17" ht="17.100000000000001" customHeight="1" x14ac:dyDescent="0.25">
      <c r="Q3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29" spans="17:17" ht="17.100000000000001" customHeight="1" x14ac:dyDescent="0.25">
      <c r="Q3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0" spans="17:17" ht="17.100000000000001" customHeight="1" x14ac:dyDescent="0.25">
      <c r="Q3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1" spans="17:17" ht="17.100000000000001" customHeight="1" x14ac:dyDescent="0.25">
      <c r="Q3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2" spans="17:17" ht="17.100000000000001" customHeight="1" x14ac:dyDescent="0.25">
      <c r="Q3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3" spans="17:17" ht="17.100000000000001" customHeight="1" x14ac:dyDescent="0.25">
      <c r="Q3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4" spans="17:17" ht="17.100000000000001" customHeight="1" x14ac:dyDescent="0.25">
      <c r="Q3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5" spans="17:17" ht="17.100000000000001" customHeight="1" x14ac:dyDescent="0.25">
      <c r="Q3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6" spans="17:17" ht="17.100000000000001" customHeight="1" x14ac:dyDescent="0.25">
      <c r="Q3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7" spans="17:17" ht="17.100000000000001" customHeight="1" x14ac:dyDescent="0.25">
      <c r="Q3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8" spans="17:17" ht="17.100000000000001" customHeight="1" x14ac:dyDescent="0.25">
      <c r="Q3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39" spans="17:17" ht="17.100000000000001" customHeight="1" x14ac:dyDescent="0.25">
      <c r="Q3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0" spans="17:17" ht="17.100000000000001" customHeight="1" x14ac:dyDescent="0.25">
      <c r="Q3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1" spans="17:17" ht="17.100000000000001" customHeight="1" x14ac:dyDescent="0.25">
      <c r="Q3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2" spans="17:17" ht="17.100000000000001" customHeight="1" x14ac:dyDescent="0.25">
      <c r="Q3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3" spans="17:17" ht="17.100000000000001" customHeight="1" x14ac:dyDescent="0.25">
      <c r="Q3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4" spans="17:17" ht="17.100000000000001" customHeight="1" x14ac:dyDescent="0.25">
      <c r="Q3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5" spans="17:17" ht="17.100000000000001" customHeight="1" x14ac:dyDescent="0.25">
      <c r="Q3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6" spans="17:17" ht="17.100000000000001" customHeight="1" x14ac:dyDescent="0.25">
      <c r="Q3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7" spans="17:17" ht="17.100000000000001" customHeight="1" x14ac:dyDescent="0.25">
      <c r="Q3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8" spans="17:17" ht="17.100000000000001" customHeight="1" x14ac:dyDescent="0.25">
      <c r="Q3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49" spans="17:17" ht="17.100000000000001" customHeight="1" x14ac:dyDescent="0.25">
      <c r="Q3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0" spans="17:17" ht="17.100000000000001" customHeight="1" x14ac:dyDescent="0.25">
      <c r="Q3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1" spans="17:17" ht="17.100000000000001" customHeight="1" x14ac:dyDescent="0.25">
      <c r="Q3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2" spans="17:17" ht="17.100000000000001" customHeight="1" x14ac:dyDescent="0.25">
      <c r="Q3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3" spans="17:17" ht="17.100000000000001" customHeight="1" x14ac:dyDescent="0.25">
      <c r="Q3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4" spans="17:17" ht="17.100000000000001" customHeight="1" x14ac:dyDescent="0.25">
      <c r="Q3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5" spans="17:17" ht="17.100000000000001" customHeight="1" x14ac:dyDescent="0.25">
      <c r="Q3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6" spans="17:17" ht="17.100000000000001" customHeight="1" x14ac:dyDescent="0.25">
      <c r="Q3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7" spans="17:17" ht="17.100000000000001" customHeight="1" x14ac:dyDescent="0.25">
      <c r="Q3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8" spans="17:17" ht="17.100000000000001" customHeight="1" x14ac:dyDescent="0.25">
      <c r="Q3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59" spans="17:17" ht="17.100000000000001" customHeight="1" x14ac:dyDescent="0.25">
      <c r="Q3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0" spans="17:17" ht="17.100000000000001" customHeight="1" x14ac:dyDescent="0.25">
      <c r="Q3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1" spans="17:17" ht="17.100000000000001" customHeight="1" x14ac:dyDescent="0.25">
      <c r="Q3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2" spans="17:17" ht="17.100000000000001" customHeight="1" x14ac:dyDescent="0.25">
      <c r="Q3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3" spans="17:17" ht="17.100000000000001" customHeight="1" x14ac:dyDescent="0.25">
      <c r="Q3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4" spans="17:17" ht="17.100000000000001" customHeight="1" x14ac:dyDescent="0.25">
      <c r="Q3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5" spans="17:17" ht="17.100000000000001" customHeight="1" x14ac:dyDescent="0.25">
      <c r="Q3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6" spans="17:17" ht="17.100000000000001" customHeight="1" x14ac:dyDescent="0.25">
      <c r="Q3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7" spans="17:17" ht="17.100000000000001" customHeight="1" x14ac:dyDescent="0.25">
      <c r="Q3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8" spans="17:17" ht="17.100000000000001" customHeight="1" x14ac:dyDescent="0.25">
      <c r="Q3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69" spans="17:17" ht="17.100000000000001" customHeight="1" x14ac:dyDescent="0.25">
      <c r="Q3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0" spans="17:17" ht="17.100000000000001" customHeight="1" x14ac:dyDescent="0.25">
      <c r="Q3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1" spans="17:17" ht="17.100000000000001" customHeight="1" x14ac:dyDescent="0.25">
      <c r="Q3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2" spans="17:17" ht="17.100000000000001" customHeight="1" x14ac:dyDescent="0.25">
      <c r="Q3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3" spans="17:17" ht="17.100000000000001" customHeight="1" x14ac:dyDescent="0.25">
      <c r="Q3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4" spans="17:17" ht="17.100000000000001" customHeight="1" x14ac:dyDescent="0.25">
      <c r="Q3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5" spans="17:17" ht="17.100000000000001" customHeight="1" x14ac:dyDescent="0.25">
      <c r="Q3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6" spans="17:17" ht="17.100000000000001" customHeight="1" x14ac:dyDescent="0.25">
      <c r="Q3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7" spans="17:17" ht="17.100000000000001" customHeight="1" x14ac:dyDescent="0.25">
      <c r="Q3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8" spans="17:17" ht="17.100000000000001" customHeight="1" x14ac:dyDescent="0.25">
      <c r="Q3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79" spans="17:17" ht="17.100000000000001" customHeight="1" x14ac:dyDescent="0.25">
      <c r="Q3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0" spans="17:17" ht="17.100000000000001" customHeight="1" x14ac:dyDescent="0.25">
      <c r="Q3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1" spans="17:17" ht="17.100000000000001" customHeight="1" x14ac:dyDescent="0.25">
      <c r="Q3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2" spans="17:17" ht="17.100000000000001" customHeight="1" x14ac:dyDescent="0.25">
      <c r="Q3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3" spans="17:17" ht="17.100000000000001" customHeight="1" x14ac:dyDescent="0.25">
      <c r="Q3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4" spans="17:17" ht="17.100000000000001" customHeight="1" x14ac:dyDescent="0.25">
      <c r="Q3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5" spans="17:17" ht="17.100000000000001" customHeight="1" x14ac:dyDescent="0.25">
      <c r="Q3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6" spans="17:17" ht="17.100000000000001" customHeight="1" x14ac:dyDescent="0.25">
      <c r="Q3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7" spans="17:17" ht="17.100000000000001" customHeight="1" x14ac:dyDescent="0.25">
      <c r="Q3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8" spans="17:17" ht="17.100000000000001" customHeight="1" x14ac:dyDescent="0.25">
      <c r="Q3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89" spans="17:17" ht="17.100000000000001" customHeight="1" x14ac:dyDescent="0.25">
      <c r="Q3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0" spans="17:17" ht="17.100000000000001" customHeight="1" x14ac:dyDescent="0.25">
      <c r="Q3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1" spans="17:17" ht="17.100000000000001" customHeight="1" x14ac:dyDescent="0.25">
      <c r="Q3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2" spans="17:17" ht="17.100000000000001" customHeight="1" x14ac:dyDescent="0.25">
      <c r="Q3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3" spans="17:17" ht="17.100000000000001" customHeight="1" x14ac:dyDescent="0.25">
      <c r="Q3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4" spans="17:17" ht="17.100000000000001" customHeight="1" x14ac:dyDescent="0.25">
      <c r="Q3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5" spans="17:17" ht="17.100000000000001" customHeight="1" x14ac:dyDescent="0.25">
      <c r="Q3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6" spans="17:17" ht="17.100000000000001" customHeight="1" x14ac:dyDescent="0.25">
      <c r="Q3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7" spans="17:17" ht="17.100000000000001" customHeight="1" x14ac:dyDescent="0.25">
      <c r="Q3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8" spans="17:17" ht="17.100000000000001" customHeight="1" x14ac:dyDescent="0.25">
      <c r="Q3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199" spans="17:17" ht="17.100000000000001" customHeight="1" x14ac:dyDescent="0.25">
      <c r="Q3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0" spans="17:17" ht="17.100000000000001" customHeight="1" x14ac:dyDescent="0.25">
      <c r="Q3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1" spans="17:17" ht="17.100000000000001" customHeight="1" x14ac:dyDescent="0.25">
      <c r="Q3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2" spans="17:17" ht="17.100000000000001" customHeight="1" x14ac:dyDescent="0.25">
      <c r="Q3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3" spans="17:17" ht="17.100000000000001" customHeight="1" x14ac:dyDescent="0.25">
      <c r="Q3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4" spans="17:17" ht="17.100000000000001" customHeight="1" x14ac:dyDescent="0.25">
      <c r="Q3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5" spans="17:17" ht="17.100000000000001" customHeight="1" x14ac:dyDescent="0.25">
      <c r="Q3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6" spans="17:17" ht="17.100000000000001" customHeight="1" x14ac:dyDescent="0.25">
      <c r="Q3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7" spans="17:17" ht="17.100000000000001" customHeight="1" x14ac:dyDescent="0.25">
      <c r="Q3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8" spans="17:17" ht="17.100000000000001" customHeight="1" x14ac:dyDescent="0.25">
      <c r="Q3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09" spans="17:17" ht="17.100000000000001" customHeight="1" x14ac:dyDescent="0.25">
      <c r="Q3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0" spans="17:17" ht="17.100000000000001" customHeight="1" x14ac:dyDescent="0.25">
      <c r="Q3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1" spans="17:17" ht="17.100000000000001" customHeight="1" x14ac:dyDescent="0.25">
      <c r="Q3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2" spans="17:17" ht="17.100000000000001" customHeight="1" x14ac:dyDescent="0.25">
      <c r="Q3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3" spans="17:17" ht="17.100000000000001" customHeight="1" x14ac:dyDescent="0.25">
      <c r="Q3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4" spans="17:17" ht="17.100000000000001" customHeight="1" x14ac:dyDescent="0.25">
      <c r="Q3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5" spans="17:17" ht="17.100000000000001" customHeight="1" x14ac:dyDescent="0.25">
      <c r="Q3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6" spans="17:17" ht="17.100000000000001" customHeight="1" x14ac:dyDescent="0.25">
      <c r="Q3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7" spans="17:17" ht="17.100000000000001" customHeight="1" x14ac:dyDescent="0.25">
      <c r="Q3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8" spans="17:17" ht="17.100000000000001" customHeight="1" x14ac:dyDescent="0.25">
      <c r="Q3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19" spans="17:17" ht="17.100000000000001" customHeight="1" x14ac:dyDescent="0.25">
      <c r="Q3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0" spans="17:17" ht="17.100000000000001" customHeight="1" x14ac:dyDescent="0.25">
      <c r="Q3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1" spans="17:17" ht="17.100000000000001" customHeight="1" x14ac:dyDescent="0.25">
      <c r="Q3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2" spans="17:17" ht="17.100000000000001" customHeight="1" x14ac:dyDescent="0.25">
      <c r="Q3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3" spans="17:17" ht="17.100000000000001" customHeight="1" x14ac:dyDescent="0.25">
      <c r="Q3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4" spans="17:17" ht="17.100000000000001" customHeight="1" x14ac:dyDescent="0.25">
      <c r="Q3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5" spans="17:17" ht="17.100000000000001" customHeight="1" x14ac:dyDescent="0.25">
      <c r="Q3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6" spans="17:17" ht="17.100000000000001" customHeight="1" x14ac:dyDescent="0.25">
      <c r="Q3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7" spans="17:17" ht="17.100000000000001" customHeight="1" x14ac:dyDescent="0.25">
      <c r="Q3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8" spans="17:17" ht="17.100000000000001" customHeight="1" x14ac:dyDescent="0.25">
      <c r="Q3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29" spans="17:17" ht="17.100000000000001" customHeight="1" x14ac:dyDescent="0.25">
      <c r="Q3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0" spans="17:17" ht="17.100000000000001" customHeight="1" x14ac:dyDescent="0.25">
      <c r="Q3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1" spans="17:17" ht="17.100000000000001" customHeight="1" x14ac:dyDescent="0.25">
      <c r="Q3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2" spans="17:17" ht="17.100000000000001" customHeight="1" x14ac:dyDescent="0.25">
      <c r="Q3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3" spans="17:17" ht="17.100000000000001" customHeight="1" x14ac:dyDescent="0.25">
      <c r="Q3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4" spans="17:17" ht="17.100000000000001" customHeight="1" x14ac:dyDescent="0.25">
      <c r="Q3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5" spans="17:17" ht="17.100000000000001" customHeight="1" x14ac:dyDescent="0.25">
      <c r="Q3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6" spans="17:17" ht="17.100000000000001" customHeight="1" x14ac:dyDescent="0.25">
      <c r="Q3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7" spans="17:17" ht="17.100000000000001" customHeight="1" x14ac:dyDescent="0.25">
      <c r="Q3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8" spans="17:17" ht="17.100000000000001" customHeight="1" x14ac:dyDescent="0.25">
      <c r="Q3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39" spans="17:17" ht="17.100000000000001" customHeight="1" x14ac:dyDescent="0.25">
      <c r="Q3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0" spans="17:17" ht="17.100000000000001" customHeight="1" x14ac:dyDescent="0.25">
      <c r="Q3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1" spans="17:17" ht="17.100000000000001" customHeight="1" x14ac:dyDescent="0.25">
      <c r="Q3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2" spans="17:17" ht="17.100000000000001" customHeight="1" x14ac:dyDescent="0.25">
      <c r="Q3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3" spans="17:17" ht="17.100000000000001" customHeight="1" x14ac:dyDescent="0.25">
      <c r="Q3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4" spans="17:17" ht="17.100000000000001" customHeight="1" x14ac:dyDescent="0.25">
      <c r="Q3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5" spans="17:17" ht="17.100000000000001" customHeight="1" x14ac:dyDescent="0.25">
      <c r="Q3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6" spans="17:17" ht="17.100000000000001" customHeight="1" x14ac:dyDescent="0.25">
      <c r="Q3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7" spans="17:17" ht="17.100000000000001" customHeight="1" x14ac:dyDescent="0.25">
      <c r="Q3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8" spans="17:17" ht="17.100000000000001" customHeight="1" x14ac:dyDescent="0.25">
      <c r="Q3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49" spans="17:17" ht="17.100000000000001" customHeight="1" x14ac:dyDescent="0.25">
      <c r="Q3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0" spans="17:17" ht="17.100000000000001" customHeight="1" x14ac:dyDescent="0.25">
      <c r="Q3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1" spans="17:17" ht="17.100000000000001" customHeight="1" x14ac:dyDescent="0.25">
      <c r="Q3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2" spans="17:17" ht="17.100000000000001" customHeight="1" x14ac:dyDescent="0.25">
      <c r="Q3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3" spans="17:17" ht="17.100000000000001" customHeight="1" x14ac:dyDescent="0.25">
      <c r="Q3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4" spans="17:17" ht="17.100000000000001" customHeight="1" x14ac:dyDescent="0.25">
      <c r="Q3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5" spans="17:17" ht="17.100000000000001" customHeight="1" x14ac:dyDescent="0.25">
      <c r="Q3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6" spans="17:17" ht="17.100000000000001" customHeight="1" x14ac:dyDescent="0.25">
      <c r="Q3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7" spans="17:17" ht="17.100000000000001" customHeight="1" x14ac:dyDescent="0.25">
      <c r="Q3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8" spans="17:17" ht="17.100000000000001" customHeight="1" x14ac:dyDescent="0.25">
      <c r="Q3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59" spans="17:17" ht="17.100000000000001" customHeight="1" x14ac:dyDescent="0.25">
      <c r="Q3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0" spans="17:17" ht="17.100000000000001" customHeight="1" x14ac:dyDescent="0.25">
      <c r="Q3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1" spans="17:17" ht="17.100000000000001" customHeight="1" x14ac:dyDescent="0.25">
      <c r="Q3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2" spans="17:17" ht="17.100000000000001" customHeight="1" x14ac:dyDescent="0.25">
      <c r="Q3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3" spans="17:17" ht="17.100000000000001" customHeight="1" x14ac:dyDescent="0.25">
      <c r="Q3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4" spans="17:17" ht="17.100000000000001" customHeight="1" x14ac:dyDescent="0.25">
      <c r="Q3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5" spans="17:17" ht="17.100000000000001" customHeight="1" x14ac:dyDescent="0.25">
      <c r="Q3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6" spans="17:17" ht="17.100000000000001" customHeight="1" x14ac:dyDescent="0.25">
      <c r="Q3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7" spans="17:17" ht="17.100000000000001" customHeight="1" x14ac:dyDescent="0.25">
      <c r="Q3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8" spans="17:17" ht="17.100000000000001" customHeight="1" x14ac:dyDescent="0.25">
      <c r="Q3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69" spans="17:17" ht="17.100000000000001" customHeight="1" x14ac:dyDescent="0.25">
      <c r="Q3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0" spans="17:17" ht="17.100000000000001" customHeight="1" x14ac:dyDescent="0.25">
      <c r="Q3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1" spans="17:17" ht="17.100000000000001" customHeight="1" x14ac:dyDescent="0.25">
      <c r="Q3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2" spans="17:17" ht="17.100000000000001" customHeight="1" x14ac:dyDescent="0.25">
      <c r="Q3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3" spans="17:17" ht="17.100000000000001" customHeight="1" x14ac:dyDescent="0.25">
      <c r="Q3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4" spans="17:17" ht="17.100000000000001" customHeight="1" x14ac:dyDescent="0.25">
      <c r="Q3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5" spans="17:17" ht="17.100000000000001" customHeight="1" x14ac:dyDescent="0.25">
      <c r="Q3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6" spans="17:17" ht="17.100000000000001" customHeight="1" x14ac:dyDescent="0.25">
      <c r="Q3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7" spans="17:17" ht="17.100000000000001" customHeight="1" x14ac:dyDescent="0.25">
      <c r="Q3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8" spans="17:17" ht="17.100000000000001" customHeight="1" x14ac:dyDescent="0.25">
      <c r="Q3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79" spans="17:17" ht="17.100000000000001" customHeight="1" x14ac:dyDescent="0.25">
      <c r="Q3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0" spans="17:17" ht="17.100000000000001" customHeight="1" x14ac:dyDescent="0.25">
      <c r="Q3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1" spans="17:17" ht="17.100000000000001" customHeight="1" x14ac:dyDescent="0.25">
      <c r="Q3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2" spans="17:17" ht="17.100000000000001" customHeight="1" x14ac:dyDescent="0.25">
      <c r="Q3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3" spans="17:17" ht="17.100000000000001" customHeight="1" x14ac:dyDescent="0.25">
      <c r="Q3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4" spans="17:17" ht="17.100000000000001" customHeight="1" x14ac:dyDescent="0.25">
      <c r="Q3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5" spans="17:17" ht="17.100000000000001" customHeight="1" x14ac:dyDescent="0.25">
      <c r="Q3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6" spans="17:17" ht="17.100000000000001" customHeight="1" x14ac:dyDescent="0.25">
      <c r="Q3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7" spans="17:17" ht="17.100000000000001" customHeight="1" x14ac:dyDescent="0.25">
      <c r="Q3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8" spans="17:17" ht="17.100000000000001" customHeight="1" x14ac:dyDescent="0.25">
      <c r="Q3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89" spans="17:17" ht="17.100000000000001" customHeight="1" x14ac:dyDescent="0.25">
      <c r="Q3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0" spans="17:17" ht="17.100000000000001" customHeight="1" x14ac:dyDescent="0.25">
      <c r="Q3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1" spans="17:17" ht="17.100000000000001" customHeight="1" x14ac:dyDescent="0.25">
      <c r="Q3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2" spans="17:17" ht="17.100000000000001" customHeight="1" x14ac:dyDescent="0.25">
      <c r="Q3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3" spans="17:17" ht="17.100000000000001" customHeight="1" x14ac:dyDescent="0.25">
      <c r="Q3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4" spans="17:17" ht="17.100000000000001" customHeight="1" x14ac:dyDescent="0.25">
      <c r="Q3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5" spans="17:17" ht="17.100000000000001" customHeight="1" x14ac:dyDescent="0.25">
      <c r="Q3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6" spans="17:17" ht="17.100000000000001" customHeight="1" x14ac:dyDescent="0.25">
      <c r="Q3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7" spans="17:17" ht="17.100000000000001" customHeight="1" x14ac:dyDescent="0.25">
      <c r="Q3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8" spans="17:17" ht="17.100000000000001" customHeight="1" x14ac:dyDescent="0.25">
      <c r="Q3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299" spans="17:17" ht="17.100000000000001" customHeight="1" x14ac:dyDescent="0.25">
      <c r="Q3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0" spans="17:17" ht="17.100000000000001" customHeight="1" x14ac:dyDescent="0.25">
      <c r="Q3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1" spans="17:17" ht="17.100000000000001" customHeight="1" x14ac:dyDescent="0.25">
      <c r="Q3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2" spans="17:17" ht="17.100000000000001" customHeight="1" x14ac:dyDescent="0.25">
      <c r="Q3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3" spans="17:17" ht="17.100000000000001" customHeight="1" x14ac:dyDescent="0.25">
      <c r="Q3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4" spans="17:17" ht="17.100000000000001" customHeight="1" x14ac:dyDescent="0.25">
      <c r="Q3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5" spans="17:17" ht="17.100000000000001" customHeight="1" x14ac:dyDescent="0.25">
      <c r="Q3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6" spans="17:17" ht="17.100000000000001" customHeight="1" x14ac:dyDescent="0.25">
      <c r="Q3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7" spans="17:17" ht="17.100000000000001" customHeight="1" x14ac:dyDescent="0.25">
      <c r="Q3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8" spans="17:17" ht="17.100000000000001" customHeight="1" x14ac:dyDescent="0.25">
      <c r="Q3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09" spans="17:17" ht="17.100000000000001" customHeight="1" x14ac:dyDescent="0.25">
      <c r="Q3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0" spans="17:17" ht="17.100000000000001" customHeight="1" x14ac:dyDescent="0.25">
      <c r="Q3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1" spans="17:17" ht="17.100000000000001" customHeight="1" x14ac:dyDescent="0.25">
      <c r="Q3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2" spans="17:17" ht="17.100000000000001" customHeight="1" x14ac:dyDescent="0.25">
      <c r="Q3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3" spans="17:17" ht="17.100000000000001" customHeight="1" x14ac:dyDescent="0.25">
      <c r="Q3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4" spans="17:17" ht="17.100000000000001" customHeight="1" x14ac:dyDescent="0.25">
      <c r="Q3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5" spans="17:17" ht="17.100000000000001" customHeight="1" x14ac:dyDescent="0.25">
      <c r="Q3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6" spans="17:17" ht="17.100000000000001" customHeight="1" x14ac:dyDescent="0.25">
      <c r="Q3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7" spans="17:17" ht="17.100000000000001" customHeight="1" x14ac:dyDescent="0.25">
      <c r="Q3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8" spans="17:17" ht="17.100000000000001" customHeight="1" x14ac:dyDescent="0.25">
      <c r="Q3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19" spans="17:17" ht="17.100000000000001" customHeight="1" x14ac:dyDescent="0.25">
      <c r="Q3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0" spans="17:17" ht="17.100000000000001" customHeight="1" x14ac:dyDescent="0.25">
      <c r="Q3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1" spans="17:17" ht="17.100000000000001" customHeight="1" x14ac:dyDescent="0.25">
      <c r="Q3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2" spans="17:17" ht="17.100000000000001" customHeight="1" x14ac:dyDescent="0.25">
      <c r="Q3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3" spans="17:17" ht="17.100000000000001" customHeight="1" x14ac:dyDescent="0.25">
      <c r="Q3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4" spans="17:17" ht="17.100000000000001" customHeight="1" x14ac:dyDescent="0.25">
      <c r="Q3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5" spans="17:17" ht="17.100000000000001" customHeight="1" x14ac:dyDescent="0.25">
      <c r="Q3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6" spans="17:17" ht="17.100000000000001" customHeight="1" x14ac:dyDescent="0.25">
      <c r="Q3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7" spans="17:17" ht="17.100000000000001" customHeight="1" x14ac:dyDescent="0.25">
      <c r="Q3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8" spans="17:17" ht="17.100000000000001" customHeight="1" x14ac:dyDescent="0.25">
      <c r="Q3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29" spans="17:17" ht="17.100000000000001" customHeight="1" x14ac:dyDescent="0.25">
      <c r="Q3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0" spans="17:17" ht="17.100000000000001" customHeight="1" x14ac:dyDescent="0.25">
      <c r="Q3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1" spans="17:17" ht="17.100000000000001" customHeight="1" x14ac:dyDescent="0.25">
      <c r="Q3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2" spans="17:17" ht="17.100000000000001" customHeight="1" x14ac:dyDescent="0.25">
      <c r="Q3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3" spans="17:17" ht="17.100000000000001" customHeight="1" x14ac:dyDescent="0.25">
      <c r="Q3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4" spans="17:17" ht="17.100000000000001" customHeight="1" x14ac:dyDescent="0.25">
      <c r="Q3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5" spans="17:17" ht="17.100000000000001" customHeight="1" x14ac:dyDescent="0.25">
      <c r="Q3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6" spans="17:17" ht="17.100000000000001" customHeight="1" x14ac:dyDescent="0.25">
      <c r="Q3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7" spans="17:17" ht="17.100000000000001" customHeight="1" x14ac:dyDescent="0.25">
      <c r="Q3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8" spans="17:17" ht="17.100000000000001" customHeight="1" x14ac:dyDescent="0.25">
      <c r="Q3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39" spans="17:17" ht="17.100000000000001" customHeight="1" x14ac:dyDescent="0.25">
      <c r="Q3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0" spans="17:17" ht="17.100000000000001" customHeight="1" x14ac:dyDescent="0.25">
      <c r="Q3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1" spans="17:17" ht="17.100000000000001" customHeight="1" x14ac:dyDescent="0.25">
      <c r="Q3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2" spans="17:17" ht="17.100000000000001" customHeight="1" x14ac:dyDescent="0.25">
      <c r="Q3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3" spans="17:17" ht="17.100000000000001" customHeight="1" x14ac:dyDescent="0.25">
      <c r="Q3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4" spans="17:17" ht="17.100000000000001" customHeight="1" x14ac:dyDescent="0.25">
      <c r="Q3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5" spans="17:17" ht="17.100000000000001" customHeight="1" x14ac:dyDescent="0.25">
      <c r="Q3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6" spans="17:17" ht="17.100000000000001" customHeight="1" x14ac:dyDescent="0.25">
      <c r="Q3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7" spans="17:17" ht="17.100000000000001" customHeight="1" x14ac:dyDescent="0.25">
      <c r="Q3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8" spans="17:17" ht="17.100000000000001" customHeight="1" x14ac:dyDescent="0.25">
      <c r="Q3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49" spans="17:17" ht="17.100000000000001" customHeight="1" x14ac:dyDescent="0.25">
      <c r="Q3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0" spans="17:17" ht="17.100000000000001" customHeight="1" x14ac:dyDescent="0.25">
      <c r="Q3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1" spans="17:17" ht="17.100000000000001" customHeight="1" x14ac:dyDescent="0.25">
      <c r="Q3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2" spans="17:17" ht="17.100000000000001" customHeight="1" x14ac:dyDescent="0.25">
      <c r="Q3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3" spans="17:17" ht="17.100000000000001" customHeight="1" x14ac:dyDescent="0.25">
      <c r="Q3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4" spans="17:17" ht="17.100000000000001" customHeight="1" x14ac:dyDescent="0.25">
      <c r="Q3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5" spans="17:17" ht="17.100000000000001" customHeight="1" x14ac:dyDescent="0.25">
      <c r="Q3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6" spans="17:17" ht="17.100000000000001" customHeight="1" x14ac:dyDescent="0.25">
      <c r="Q3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7" spans="17:17" ht="17.100000000000001" customHeight="1" x14ac:dyDescent="0.25">
      <c r="Q3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8" spans="17:17" ht="17.100000000000001" customHeight="1" x14ac:dyDescent="0.25">
      <c r="Q3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59" spans="17:17" ht="17.100000000000001" customHeight="1" x14ac:dyDescent="0.25">
      <c r="Q3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0" spans="17:17" ht="17.100000000000001" customHeight="1" x14ac:dyDescent="0.25">
      <c r="Q3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1" spans="17:17" ht="17.100000000000001" customHeight="1" x14ac:dyDescent="0.25">
      <c r="Q3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2" spans="17:17" ht="17.100000000000001" customHeight="1" x14ac:dyDescent="0.25">
      <c r="Q3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3" spans="17:17" ht="17.100000000000001" customHeight="1" x14ac:dyDescent="0.25">
      <c r="Q3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4" spans="17:17" ht="17.100000000000001" customHeight="1" x14ac:dyDescent="0.25">
      <c r="Q3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5" spans="17:17" ht="17.100000000000001" customHeight="1" x14ac:dyDescent="0.25">
      <c r="Q3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6" spans="17:17" ht="17.100000000000001" customHeight="1" x14ac:dyDescent="0.25">
      <c r="Q3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7" spans="17:17" ht="17.100000000000001" customHeight="1" x14ac:dyDescent="0.25">
      <c r="Q3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8" spans="17:17" ht="17.100000000000001" customHeight="1" x14ac:dyDescent="0.25">
      <c r="Q3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69" spans="17:17" ht="17.100000000000001" customHeight="1" x14ac:dyDescent="0.25">
      <c r="Q3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0" spans="17:17" ht="17.100000000000001" customHeight="1" x14ac:dyDescent="0.25">
      <c r="Q3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1" spans="17:17" ht="17.100000000000001" customHeight="1" x14ac:dyDescent="0.25">
      <c r="Q3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2" spans="17:17" ht="17.100000000000001" customHeight="1" x14ac:dyDescent="0.25">
      <c r="Q3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3" spans="17:17" ht="17.100000000000001" customHeight="1" x14ac:dyDescent="0.25">
      <c r="Q3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4" spans="17:17" ht="17.100000000000001" customHeight="1" x14ac:dyDescent="0.25">
      <c r="Q3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5" spans="17:17" ht="17.100000000000001" customHeight="1" x14ac:dyDescent="0.25">
      <c r="Q3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6" spans="17:17" ht="17.100000000000001" customHeight="1" x14ac:dyDescent="0.25">
      <c r="Q3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7" spans="17:17" ht="17.100000000000001" customHeight="1" x14ac:dyDescent="0.25">
      <c r="Q3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8" spans="17:17" ht="17.100000000000001" customHeight="1" x14ac:dyDescent="0.25">
      <c r="Q3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79" spans="17:17" ht="17.100000000000001" customHeight="1" x14ac:dyDescent="0.25">
      <c r="Q3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0" spans="17:17" ht="17.100000000000001" customHeight="1" x14ac:dyDescent="0.25">
      <c r="Q3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1" spans="17:17" ht="17.100000000000001" customHeight="1" x14ac:dyDescent="0.25">
      <c r="Q3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2" spans="17:17" ht="17.100000000000001" customHeight="1" x14ac:dyDescent="0.25">
      <c r="Q3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3" spans="17:17" ht="17.100000000000001" customHeight="1" x14ac:dyDescent="0.25">
      <c r="Q3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4" spans="17:17" ht="17.100000000000001" customHeight="1" x14ac:dyDescent="0.25">
      <c r="Q3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5" spans="17:17" ht="17.100000000000001" customHeight="1" x14ac:dyDescent="0.25">
      <c r="Q3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6" spans="17:17" ht="17.100000000000001" customHeight="1" x14ac:dyDescent="0.25">
      <c r="Q3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7" spans="17:17" ht="17.100000000000001" customHeight="1" x14ac:dyDescent="0.25">
      <c r="Q3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8" spans="17:17" ht="17.100000000000001" customHeight="1" x14ac:dyDescent="0.25">
      <c r="Q3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89" spans="17:17" ht="17.100000000000001" customHeight="1" x14ac:dyDescent="0.25">
      <c r="Q3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0" spans="17:17" ht="17.100000000000001" customHeight="1" x14ac:dyDescent="0.25">
      <c r="Q3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1" spans="17:17" ht="17.100000000000001" customHeight="1" x14ac:dyDescent="0.25">
      <c r="Q3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2" spans="17:17" ht="17.100000000000001" customHeight="1" x14ac:dyDescent="0.25">
      <c r="Q3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3" spans="17:17" ht="17.100000000000001" customHeight="1" x14ac:dyDescent="0.25">
      <c r="Q3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4" spans="17:17" ht="17.100000000000001" customHeight="1" x14ac:dyDescent="0.25">
      <c r="Q3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5" spans="17:17" ht="17.100000000000001" customHeight="1" x14ac:dyDescent="0.25">
      <c r="Q3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6" spans="17:17" ht="17.100000000000001" customHeight="1" x14ac:dyDescent="0.25">
      <c r="Q3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7" spans="17:17" ht="17.100000000000001" customHeight="1" x14ac:dyDescent="0.25">
      <c r="Q3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8" spans="17:17" ht="17.100000000000001" customHeight="1" x14ac:dyDescent="0.25">
      <c r="Q3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399" spans="17:17" ht="17.100000000000001" customHeight="1" x14ac:dyDescent="0.25">
      <c r="Q3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0" spans="17:17" ht="17.100000000000001" customHeight="1" x14ac:dyDescent="0.25">
      <c r="Q3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1" spans="17:17" ht="17.100000000000001" customHeight="1" x14ac:dyDescent="0.25">
      <c r="Q3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2" spans="17:17" ht="17.100000000000001" customHeight="1" x14ac:dyDescent="0.25">
      <c r="Q3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3" spans="17:17" ht="17.100000000000001" customHeight="1" x14ac:dyDescent="0.25">
      <c r="Q3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4" spans="17:17" ht="17.100000000000001" customHeight="1" x14ac:dyDescent="0.25">
      <c r="Q3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5" spans="17:17" ht="17.100000000000001" customHeight="1" x14ac:dyDescent="0.25">
      <c r="Q3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6" spans="17:17" ht="17.100000000000001" customHeight="1" x14ac:dyDescent="0.25">
      <c r="Q3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7" spans="17:17" ht="17.100000000000001" customHeight="1" x14ac:dyDescent="0.25">
      <c r="Q3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8" spans="17:17" ht="17.100000000000001" customHeight="1" x14ac:dyDescent="0.25">
      <c r="Q3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09" spans="17:17" ht="17.100000000000001" customHeight="1" x14ac:dyDescent="0.25">
      <c r="Q3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0" spans="17:17" ht="17.100000000000001" customHeight="1" x14ac:dyDescent="0.25">
      <c r="Q3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1" spans="17:17" ht="17.100000000000001" customHeight="1" x14ac:dyDescent="0.25">
      <c r="Q3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2" spans="17:17" ht="17.100000000000001" customHeight="1" x14ac:dyDescent="0.25">
      <c r="Q3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3" spans="17:17" ht="17.100000000000001" customHeight="1" x14ac:dyDescent="0.25">
      <c r="Q3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4" spans="17:17" ht="17.100000000000001" customHeight="1" x14ac:dyDescent="0.25">
      <c r="Q3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5" spans="17:17" ht="17.100000000000001" customHeight="1" x14ac:dyDescent="0.25">
      <c r="Q3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6" spans="17:17" ht="17.100000000000001" customHeight="1" x14ac:dyDescent="0.25">
      <c r="Q3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7" spans="17:17" ht="17.100000000000001" customHeight="1" x14ac:dyDescent="0.25">
      <c r="Q3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8" spans="17:17" ht="17.100000000000001" customHeight="1" x14ac:dyDescent="0.25">
      <c r="Q3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19" spans="17:17" ht="17.100000000000001" customHeight="1" x14ac:dyDescent="0.25">
      <c r="Q3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0" spans="17:17" ht="17.100000000000001" customHeight="1" x14ac:dyDescent="0.25">
      <c r="Q3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1" spans="17:17" ht="17.100000000000001" customHeight="1" x14ac:dyDescent="0.25">
      <c r="Q3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2" spans="17:17" ht="17.100000000000001" customHeight="1" x14ac:dyDescent="0.25">
      <c r="Q3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3" spans="17:17" ht="17.100000000000001" customHeight="1" x14ac:dyDescent="0.25">
      <c r="Q3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4" spans="17:17" ht="17.100000000000001" customHeight="1" x14ac:dyDescent="0.25">
      <c r="Q3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5" spans="17:17" ht="17.100000000000001" customHeight="1" x14ac:dyDescent="0.25">
      <c r="Q3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6" spans="17:17" ht="17.100000000000001" customHeight="1" x14ac:dyDescent="0.25">
      <c r="Q3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7" spans="17:17" ht="17.100000000000001" customHeight="1" x14ac:dyDescent="0.25">
      <c r="Q3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8" spans="17:17" ht="17.100000000000001" customHeight="1" x14ac:dyDescent="0.25">
      <c r="Q3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29" spans="17:17" ht="17.100000000000001" customHeight="1" x14ac:dyDescent="0.25">
      <c r="Q3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0" spans="17:17" ht="17.100000000000001" customHeight="1" x14ac:dyDescent="0.25">
      <c r="Q3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1" spans="17:17" ht="17.100000000000001" customHeight="1" x14ac:dyDescent="0.25">
      <c r="Q3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2" spans="17:17" ht="17.100000000000001" customHeight="1" x14ac:dyDescent="0.25">
      <c r="Q3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3" spans="17:17" ht="17.100000000000001" customHeight="1" x14ac:dyDescent="0.25">
      <c r="Q3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4" spans="17:17" ht="17.100000000000001" customHeight="1" x14ac:dyDescent="0.25">
      <c r="Q3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5" spans="17:17" ht="17.100000000000001" customHeight="1" x14ac:dyDescent="0.25">
      <c r="Q3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6" spans="17:17" ht="17.100000000000001" customHeight="1" x14ac:dyDescent="0.25">
      <c r="Q3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7" spans="17:17" ht="17.100000000000001" customHeight="1" x14ac:dyDescent="0.25">
      <c r="Q3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8" spans="17:17" ht="17.100000000000001" customHeight="1" x14ac:dyDescent="0.25">
      <c r="Q3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39" spans="17:17" ht="17.100000000000001" customHeight="1" x14ac:dyDescent="0.25">
      <c r="Q3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0" spans="17:17" ht="17.100000000000001" customHeight="1" x14ac:dyDescent="0.25">
      <c r="Q3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1" spans="17:17" ht="17.100000000000001" customHeight="1" x14ac:dyDescent="0.25">
      <c r="Q3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2" spans="17:17" ht="17.100000000000001" customHeight="1" x14ac:dyDescent="0.25">
      <c r="Q3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3" spans="17:17" ht="17.100000000000001" customHeight="1" x14ac:dyDescent="0.25">
      <c r="Q3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4" spans="17:17" ht="17.100000000000001" customHeight="1" x14ac:dyDescent="0.25">
      <c r="Q3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5" spans="17:17" ht="17.100000000000001" customHeight="1" x14ac:dyDescent="0.25">
      <c r="Q3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6" spans="17:17" ht="17.100000000000001" customHeight="1" x14ac:dyDescent="0.25">
      <c r="Q3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7" spans="17:17" ht="17.100000000000001" customHeight="1" x14ac:dyDescent="0.25">
      <c r="Q3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8" spans="17:17" ht="17.100000000000001" customHeight="1" x14ac:dyDescent="0.25">
      <c r="Q3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49" spans="17:17" ht="17.100000000000001" customHeight="1" x14ac:dyDescent="0.25">
      <c r="Q3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0" spans="17:17" ht="17.100000000000001" customHeight="1" x14ac:dyDescent="0.25">
      <c r="Q3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1" spans="17:17" ht="17.100000000000001" customHeight="1" x14ac:dyDescent="0.25">
      <c r="Q3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2" spans="17:17" ht="17.100000000000001" customHeight="1" x14ac:dyDescent="0.25">
      <c r="Q3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3" spans="17:17" ht="17.100000000000001" customHeight="1" x14ac:dyDescent="0.25">
      <c r="Q3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4" spans="17:17" ht="17.100000000000001" customHeight="1" x14ac:dyDescent="0.25">
      <c r="Q3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5" spans="17:17" ht="17.100000000000001" customHeight="1" x14ac:dyDescent="0.25">
      <c r="Q3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6" spans="17:17" ht="17.100000000000001" customHeight="1" x14ac:dyDescent="0.25">
      <c r="Q3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7" spans="17:17" ht="17.100000000000001" customHeight="1" x14ac:dyDescent="0.25">
      <c r="Q3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8" spans="17:17" ht="17.100000000000001" customHeight="1" x14ac:dyDescent="0.25">
      <c r="Q3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59" spans="17:17" ht="17.100000000000001" customHeight="1" x14ac:dyDescent="0.25">
      <c r="Q3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0" spans="17:17" ht="17.100000000000001" customHeight="1" x14ac:dyDescent="0.25">
      <c r="Q3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1" spans="17:17" ht="17.100000000000001" customHeight="1" x14ac:dyDescent="0.25">
      <c r="Q3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2" spans="17:17" ht="17.100000000000001" customHeight="1" x14ac:dyDescent="0.25">
      <c r="Q3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3" spans="17:17" ht="17.100000000000001" customHeight="1" x14ac:dyDescent="0.25">
      <c r="Q3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4" spans="17:17" ht="17.100000000000001" customHeight="1" x14ac:dyDescent="0.25">
      <c r="Q3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5" spans="17:17" ht="17.100000000000001" customHeight="1" x14ac:dyDescent="0.25">
      <c r="Q3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6" spans="17:17" ht="17.100000000000001" customHeight="1" x14ac:dyDescent="0.25">
      <c r="Q3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7" spans="17:17" ht="17.100000000000001" customHeight="1" x14ac:dyDescent="0.25">
      <c r="Q3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8" spans="17:17" ht="17.100000000000001" customHeight="1" x14ac:dyDescent="0.25">
      <c r="Q3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69" spans="17:17" ht="17.100000000000001" customHeight="1" x14ac:dyDescent="0.25">
      <c r="Q3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0" spans="17:17" ht="17.100000000000001" customHeight="1" x14ac:dyDescent="0.25">
      <c r="Q3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1" spans="17:17" ht="17.100000000000001" customHeight="1" x14ac:dyDescent="0.25">
      <c r="Q3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2" spans="17:17" ht="17.100000000000001" customHeight="1" x14ac:dyDescent="0.25">
      <c r="Q3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3" spans="17:17" ht="17.100000000000001" customHeight="1" x14ac:dyDescent="0.25">
      <c r="Q3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4" spans="17:17" ht="17.100000000000001" customHeight="1" x14ac:dyDescent="0.25">
      <c r="Q3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5" spans="17:17" ht="17.100000000000001" customHeight="1" x14ac:dyDescent="0.25">
      <c r="Q3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6" spans="17:17" ht="17.100000000000001" customHeight="1" x14ac:dyDescent="0.25">
      <c r="Q3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7" spans="17:17" ht="17.100000000000001" customHeight="1" x14ac:dyDescent="0.25">
      <c r="Q3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8" spans="17:17" ht="17.100000000000001" customHeight="1" x14ac:dyDescent="0.25">
      <c r="Q3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79" spans="17:17" ht="17.100000000000001" customHeight="1" x14ac:dyDescent="0.25">
      <c r="Q3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0" spans="17:17" ht="17.100000000000001" customHeight="1" x14ac:dyDescent="0.25">
      <c r="Q3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1" spans="17:17" ht="17.100000000000001" customHeight="1" x14ac:dyDescent="0.25">
      <c r="Q3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2" spans="17:17" ht="17.100000000000001" customHeight="1" x14ac:dyDescent="0.25">
      <c r="Q3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3" spans="17:17" ht="17.100000000000001" customHeight="1" x14ac:dyDescent="0.25">
      <c r="Q3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4" spans="17:17" ht="17.100000000000001" customHeight="1" x14ac:dyDescent="0.25">
      <c r="Q3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5" spans="17:17" ht="17.100000000000001" customHeight="1" x14ac:dyDescent="0.25">
      <c r="Q3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6" spans="17:17" ht="17.100000000000001" customHeight="1" x14ac:dyDescent="0.25">
      <c r="Q3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7" spans="17:17" ht="17.100000000000001" customHeight="1" x14ac:dyDescent="0.25">
      <c r="Q3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8" spans="17:17" ht="17.100000000000001" customHeight="1" x14ac:dyDescent="0.25">
      <c r="Q3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89" spans="17:17" ht="17.100000000000001" customHeight="1" x14ac:dyDescent="0.25">
      <c r="Q3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0" spans="17:17" ht="17.100000000000001" customHeight="1" x14ac:dyDescent="0.25">
      <c r="Q3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1" spans="17:17" ht="17.100000000000001" customHeight="1" x14ac:dyDescent="0.25">
      <c r="Q3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2" spans="17:17" ht="17.100000000000001" customHeight="1" x14ac:dyDescent="0.25">
      <c r="Q3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3" spans="17:17" ht="17.100000000000001" customHeight="1" x14ac:dyDescent="0.25">
      <c r="Q3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4" spans="17:17" ht="17.100000000000001" customHeight="1" x14ac:dyDescent="0.25">
      <c r="Q3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5" spans="17:17" ht="17.100000000000001" customHeight="1" x14ac:dyDescent="0.25">
      <c r="Q3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6" spans="17:17" ht="17.100000000000001" customHeight="1" x14ac:dyDescent="0.25">
      <c r="Q3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7" spans="17:17" ht="17.100000000000001" customHeight="1" x14ac:dyDescent="0.25">
      <c r="Q3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8" spans="17:17" ht="17.100000000000001" customHeight="1" x14ac:dyDescent="0.25">
      <c r="Q3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499" spans="17:17" ht="17.100000000000001" customHeight="1" x14ac:dyDescent="0.25">
      <c r="Q3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0" spans="17:17" ht="17.100000000000001" customHeight="1" x14ac:dyDescent="0.25">
      <c r="Q3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1" spans="17:17" ht="17.100000000000001" customHeight="1" x14ac:dyDescent="0.25">
      <c r="Q3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2" spans="17:17" ht="17.100000000000001" customHeight="1" x14ac:dyDescent="0.25">
      <c r="Q3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3" spans="17:17" ht="17.100000000000001" customHeight="1" x14ac:dyDescent="0.25">
      <c r="Q3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4" spans="17:17" ht="17.100000000000001" customHeight="1" x14ac:dyDescent="0.25">
      <c r="Q3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5" spans="17:17" ht="17.100000000000001" customHeight="1" x14ac:dyDescent="0.25">
      <c r="Q3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6" spans="17:17" ht="17.100000000000001" customHeight="1" x14ac:dyDescent="0.25">
      <c r="Q3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7" spans="17:17" ht="17.100000000000001" customHeight="1" x14ac:dyDescent="0.25">
      <c r="Q3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8" spans="17:17" ht="17.100000000000001" customHeight="1" x14ac:dyDescent="0.25">
      <c r="Q3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09" spans="17:17" ht="17.100000000000001" customHeight="1" x14ac:dyDescent="0.25">
      <c r="Q3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0" spans="17:17" ht="17.100000000000001" customHeight="1" x14ac:dyDescent="0.25">
      <c r="Q3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1" spans="17:17" ht="17.100000000000001" customHeight="1" x14ac:dyDescent="0.25">
      <c r="Q3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2" spans="17:17" ht="17.100000000000001" customHeight="1" x14ac:dyDescent="0.25">
      <c r="Q3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3" spans="17:17" ht="17.100000000000001" customHeight="1" x14ac:dyDescent="0.25">
      <c r="Q3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4" spans="17:17" ht="17.100000000000001" customHeight="1" x14ac:dyDescent="0.25">
      <c r="Q3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5" spans="17:17" ht="17.100000000000001" customHeight="1" x14ac:dyDescent="0.25">
      <c r="Q3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6" spans="17:17" ht="17.100000000000001" customHeight="1" x14ac:dyDescent="0.25">
      <c r="Q3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7" spans="17:17" ht="17.100000000000001" customHeight="1" x14ac:dyDescent="0.25">
      <c r="Q3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8" spans="17:17" ht="17.100000000000001" customHeight="1" x14ac:dyDescent="0.25">
      <c r="Q3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19" spans="17:17" ht="17.100000000000001" customHeight="1" x14ac:dyDescent="0.25">
      <c r="Q3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0" spans="17:17" ht="17.100000000000001" customHeight="1" x14ac:dyDescent="0.25">
      <c r="Q3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1" spans="17:17" ht="17.100000000000001" customHeight="1" x14ac:dyDescent="0.25">
      <c r="Q3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2" spans="17:17" ht="17.100000000000001" customHeight="1" x14ac:dyDescent="0.25">
      <c r="Q3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3" spans="17:17" ht="17.100000000000001" customHeight="1" x14ac:dyDescent="0.25">
      <c r="Q3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4" spans="17:17" ht="17.100000000000001" customHeight="1" x14ac:dyDescent="0.25">
      <c r="Q3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5" spans="17:17" ht="17.100000000000001" customHeight="1" x14ac:dyDescent="0.25">
      <c r="Q3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6" spans="17:17" ht="17.100000000000001" customHeight="1" x14ac:dyDescent="0.25">
      <c r="Q3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7" spans="17:17" ht="17.100000000000001" customHeight="1" x14ac:dyDescent="0.25">
      <c r="Q3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8" spans="17:17" ht="17.100000000000001" customHeight="1" x14ac:dyDescent="0.25">
      <c r="Q3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29" spans="17:17" ht="17.100000000000001" customHeight="1" x14ac:dyDescent="0.25">
      <c r="Q3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0" spans="17:17" ht="17.100000000000001" customHeight="1" x14ac:dyDescent="0.25">
      <c r="Q3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1" spans="17:17" ht="17.100000000000001" customHeight="1" x14ac:dyDescent="0.25">
      <c r="Q3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2" spans="17:17" ht="17.100000000000001" customHeight="1" x14ac:dyDescent="0.25">
      <c r="Q3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3" spans="17:17" ht="17.100000000000001" customHeight="1" x14ac:dyDescent="0.25">
      <c r="Q3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4" spans="17:17" ht="17.100000000000001" customHeight="1" x14ac:dyDescent="0.25">
      <c r="Q3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5" spans="17:17" ht="17.100000000000001" customHeight="1" x14ac:dyDescent="0.25">
      <c r="Q3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6" spans="17:17" ht="17.100000000000001" customHeight="1" x14ac:dyDescent="0.25">
      <c r="Q3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7" spans="17:17" ht="17.100000000000001" customHeight="1" x14ac:dyDescent="0.25">
      <c r="Q3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8" spans="17:17" ht="17.100000000000001" customHeight="1" x14ac:dyDescent="0.25">
      <c r="Q3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39" spans="17:17" ht="17.100000000000001" customHeight="1" x14ac:dyDescent="0.25">
      <c r="Q3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0" spans="17:17" ht="17.100000000000001" customHeight="1" x14ac:dyDescent="0.25">
      <c r="Q3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1" spans="17:17" ht="17.100000000000001" customHeight="1" x14ac:dyDescent="0.25">
      <c r="Q3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2" spans="17:17" ht="17.100000000000001" customHeight="1" x14ac:dyDescent="0.25">
      <c r="Q3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3" spans="17:17" ht="17.100000000000001" customHeight="1" x14ac:dyDescent="0.25">
      <c r="Q3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4" spans="17:17" ht="17.100000000000001" customHeight="1" x14ac:dyDescent="0.25">
      <c r="Q3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5" spans="17:17" ht="17.100000000000001" customHeight="1" x14ac:dyDescent="0.25">
      <c r="Q3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6" spans="17:17" ht="17.100000000000001" customHeight="1" x14ac:dyDescent="0.25">
      <c r="Q3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7" spans="17:17" ht="17.100000000000001" customHeight="1" x14ac:dyDescent="0.25">
      <c r="Q3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8" spans="17:17" ht="17.100000000000001" customHeight="1" x14ac:dyDescent="0.25">
      <c r="Q3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49" spans="17:17" ht="17.100000000000001" customHeight="1" x14ac:dyDescent="0.25">
      <c r="Q3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0" spans="17:17" ht="17.100000000000001" customHeight="1" x14ac:dyDescent="0.25">
      <c r="Q3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1" spans="17:17" ht="17.100000000000001" customHeight="1" x14ac:dyDescent="0.25">
      <c r="Q3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2" spans="17:17" ht="17.100000000000001" customHeight="1" x14ac:dyDescent="0.25">
      <c r="Q3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3" spans="17:17" ht="17.100000000000001" customHeight="1" x14ac:dyDescent="0.25">
      <c r="Q3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4" spans="17:17" ht="17.100000000000001" customHeight="1" x14ac:dyDescent="0.25">
      <c r="Q3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5" spans="17:17" ht="17.100000000000001" customHeight="1" x14ac:dyDescent="0.25">
      <c r="Q3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6" spans="17:17" ht="17.100000000000001" customHeight="1" x14ac:dyDescent="0.25">
      <c r="Q3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7" spans="17:17" ht="17.100000000000001" customHeight="1" x14ac:dyDescent="0.25">
      <c r="Q3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8" spans="17:17" ht="17.100000000000001" customHeight="1" x14ac:dyDescent="0.25">
      <c r="Q3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59" spans="17:17" ht="17.100000000000001" customHeight="1" x14ac:dyDescent="0.25">
      <c r="Q3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0" spans="17:17" ht="17.100000000000001" customHeight="1" x14ac:dyDescent="0.25">
      <c r="Q3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1" spans="17:17" ht="17.100000000000001" customHeight="1" x14ac:dyDescent="0.25">
      <c r="Q3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2" spans="17:17" ht="17.100000000000001" customHeight="1" x14ac:dyDescent="0.25">
      <c r="Q3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3" spans="17:17" ht="17.100000000000001" customHeight="1" x14ac:dyDescent="0.25">
      <c r="Q3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4" spans="17:17" ht="17.100000000000001" customHeight="1" x14ac:dyDescent="0.25">
      <c r="Q3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5" spans="17:17" ht="17.100000000000001" customHeight="1" x14ac:dyDescent="0.25">
      <c r="Q3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6" spans="17:17" ht="17.100000000000001" customHeight="1" x14ac:dyDescent="0.25">
      <c r="Q3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7" spans="17:17" ht="17.100000000000001" customHeight="1" x14ac:dyDescent="0.25">
      <c r="Q3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8" spans="17:17" ht="17.100000000000001" customHeight="1" x14ac:dyDescent="0.25">
      <c r="Q3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69" spans="17:17" ht="17.100000000000001" customHeight="1" x14ac:dyDescent="0.25">
      <c r="Q3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0" spans="17:17" ht="17.100000000000001" customHeight="1" x14ac:dyDescent="0.25">
      <c r="Q3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1" spans="17:17" ht="17.100000000000001" customHeight="1" x14ac:dyDescent="0.25">
      <c r="Q3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2" spans="17:17" ht="17.100000000000001" customHeight="1" x14ac:dyDescent="0.25">
      <c r="Q3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3" spans="17:17" ht="17.100000000000001" customHeight="1" x14ac:dyDescent="0.25">
      <c r="Q3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4" spans="17:17" ht="17.100000000000001" customHeight="1" x14ac:dyDescent="0.25">
      <c r="Q3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5" spans="17:17" ht="17.100000000000001" customHeight="1" x14ac:dyDescent="0.25">
      <c r="Q3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6" spans="17:17" ht="17.100000000000001" customHeight="1" x14ac:dyDescent="0.25">
      <c r="Q3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7" spans="17:17" ht="17.100000000000001" customHeight="1" x14ac:dyDescent="0.25">
      <c r="Q3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8" spans="17:17" ht="17.100000000000001" customHeight="1" x14ac:dyDescent="0.25">
      <c r="Q3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79" spans="17:17" ht="17.100000000000001" customHeight="1" x14ac:dyDescent="0.25">
      <c r="Q3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0" spans="17:17" ht="17.100000000000001" customHeight="1" x14ac:dyDescent="0.25">
      <c r="Q3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1" spans="17:17" ht="17.100000000000001" customHeight="1" x14ac:dyDescent="0.25">
      <c r="Q3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2" spans="17:17" ht="17.100000000000001" customHeight="1" x14ac:dyDescent="0.25">
      <c r="Q3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3" spans="17:17" ht="17.100000000000001" customHeight="1" x14ac:dyDescent="0.25">
      <c r="Q3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4" spans="17:17" ht="17.100000000000001" customHeight="1" x14ac:dyDescent="0.25">
      <c r="Q3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5" spans="17:17" ht="17.100000000000001" customHeight="1" x14ac:dyDescent="0.25">
      <c r="Q3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6" spans="17:17" ht="17.100000000000001" customHeight="1" x14ac:dyDescent="0.25">
      <c r="Q3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7" spans="17:17" ht="17.100000000000001" customHeight="1" x14ac:dyDescent="0.25">
      <c r="Q3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8" spans="17:17" ht="17.100000000000001" customHeight="1" x14ac:dyDescent="0.25">
      <c r="Q3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89" spans="17:17" ht="17.100000000000001" customHeight="1" x14ac:dyDescent="0.25">
      <c r="Q3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0" spans="17:17" ht="17.100000000000001" customHeight="1" x14ac:dyDescent="0.25">
      <c r="Q3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1" spans="17:17" ht="17.100000000000001" customHeight="1" x14ac:dyDescent="0.25">
      <c r="Q3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2" spans="17:17" ht="17.100000000000001" customHeight="1" x14ac:dyDescent="0.25">
      <c r="Q3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3" spans="17:17" ht="17.100000000000001" customHeight="1" x14ac:dyDescent="0.25">
      <c r="Q3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4" spans="17:17" ht="17.100000000000001" customHeight="1" x14ac:dyDescent="0.25">
      <c r="Q3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5" spans="17:17" ht="17.100000000000001" customHeight="1" x14ac:dyDescent="0.25">
      <c r="Q3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6" spans="17:17" ht="17.100000000000001" customHeight="1" x14ac:dyDescent="0.25">
      <c r="Q3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7" spans="17:17" ht="17.100000000000001" customHeight="1" x14ac:dyDescent="0.25">
      <c r="Q3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8" spans="17:17" ht="17.100000000000001" customHeight="1" x14ac:dyDescent="0.25">
      <c r="Q3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599" spans="17:17" ht="17.100000000000001" customHeight="1" x14ac:dyDescent="0.25">
      <c r="Q3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0" spans="17:17" ht="17.100000000000001" customHeight="1" x14ac:dyDescent="0.25">
      <c r="Q3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1" spans="17:17" ht="17.100000000000001" customHeight="1" x14ac:dyDescent="0.25">
      <c r="Q3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2" spans="17:17" ht="17.100000000000001" customHeight="1" x14ac:dyDescent="0.25">
      <c r="Q3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3" spans="17:17" ht="17.100000000000001" customHeight="1" x14ac:dyDescent="0.25">
      <c r="Q3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4" spans="17:17" ht="17.100000000000001" customHeight="1" x14ac:dyDescent="0.25">
      <c r="Q3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5" spans="17:17" ht="17.100000000000001" customHeight="1" x14ac:dyDescent="0.25">
      <c r="Q3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6" spans="17:17" ht="17.100000000000001" customHeight="1" x14ac:dyDescent="0.25">
      <c r="Q3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7" spans="17:17" ht="17.100000000000001" customHeight="1" x14ac:dyDescent="0.25">
      <c r="Q3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8" spans="17:17" ht="17.100000000000001" customHeight="1" x14ac:dyDescent="0.25">
      <c r="Q3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09" spans="17:17" ht="17.100000000000001" customHeight="1" x14ac:dyDescent="0.25">
      <c r="Q3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0" spans="17:17" ht="17.100000000000001" customHeight="1" x14ac:dyDescent="0.25">
      <c r="Q3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1" spans="17:17" ht="17.100000000000001" customHeight="1" x14ac:dyDescent="0.25">
      <c r="Q3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2" spans="17:17" ht="17.100000000000001" customHeight="1" x14ac:dyDescent="0.25">
      <c r="Q3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3" spans="17:17" ht="17.100000000000001" customHeight="1" x14ac:dyDescent="0.25">
      <c r="Q3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4" spans="17:17" ht="17.100000000000001" customHeight="1" x14ac:dyDescent="0.25">
      <c r="Q3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5" spans="17:17" ht="17.100000000000001" customHeight="1" x14ac:dyDescent="0.25">
      <c r="Q3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6" spans="17:17" ht="17.100000000000001" customHeight="1" x14ac:dyDescent="0.25">
      <c r="Q3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7" spans="17:17" ht="17.100000000000001" customHeight="1" x14ac:dyDescent="0.25">
      <c r="Q3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8" spans="17:17" ht="17.100000000000001" customHeight="1" x14ac:dyDescent="0.25">
      <c r="Q3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19" spans="17:17" ht="17.100000000000001" customHeight="1" x14ac:dyDescent="0.25">
      <c r="Q3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0" spans="17:17" ht="17.100000000000001" customHeight="1" x14ac:dyDescent="0.25">
      <c r="Q3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1" spans="17:17" ht="17.100000000000001" customHeight="1" x14ac:dyDescent="0.25">
      <c r="Q3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2" spans="17:17" ht="17.100000000000001" customHeight="1" x14ac:dyDescent="0.25">
      <c r="Q3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3" spans="17:17" ht="17.100000000000001" customHeight="1" x14ac:dyDescent="0.25">
      <c r="Q3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4" spans="17:17" ht="17.100000000000001" customHeight="1" x14ac:dyDescent="0.25">
      <c r="Q3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5" spans="17:17" ht="17.100000000000001" customHeight="1" x14ac:dyDescent="0.25">
      <c r="Q3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6" spans="17:17" ht="17.100000000000001" customHeight="1" x14ac:dyDescent="0.25">
      <c r="Q3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7" spans="17:17" ht="17.100000000000001" customHeight="1" x14ac:dyDescent="0.25">
      <c r="Q3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8" spans="17:17" ht="17.100000000000001" customHeight="1" x14ac:dyDescent="0.25">
      <c r="Q3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29" spans="17:17" ht="17.100000000000001" customHeight="1" x14ac:dyDescent="0.25">
      <c r="Q3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0" spans="17:17" ht="17.100000000000001" customHeight="1" x14ac:dyDescent="0.25">
      <c r="Q3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1" spans="17:17" ht="17.100000000000001" customHeight="1" x14ac:dyDescent="0.25">
      <c r="Q3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2" spans="17:17" ht="17.100000000000001" customHeight="1" x14ac:dyDescent="0.25">
      <c r="Q3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3" spans="17:17" ht="17.100000000000001" customHeight="1" x14ac:dyDescent="0.25">
      <c r="Q3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4" spans="17:17" ht="17.100000000000001" customHeight="1" x14ac:dyDescent="0.25">
      <c r="Q3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5" spans="17:17" ht="17.100000000000001" customHeight="1" x14ac:dyDescent="0.25">
      <c r="Q3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6" spans="17:17" ht="17.100000000000001" customHeight="1" x14ac:dyDescent="0.25">
      <c r="Q3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7" spans="17:17" ht="17.100000000000001" customHeight="1" x14ac:dyDescent="0.25">
      <c r="Q3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8" spans="17:17" ht="17.100000000000001" customHeight="1" x14ac:dyDescent="0.25">
      <c r="Q3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39" spans="17:17" ht="17.100000000000001" customHeight="1" x14ac:dyDescent="0.25">
      <c r="Q3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0" spans="17:17" ht="17.100000000000001" customHeight="1" x14ac:dyDescent="0.25">
      <c r="Q3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1" spans="17:17" ht="17.100000000000001" customHeight="1" x14ac:dyDescent="0.25">
      <c r="Q3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2" spans="17:17" ht="17.100000000000001" customHeight="1" x14ac:dyDescent="0.25">
      <c r="Q3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3" spans="17:17" ht="17.100000000000001" customHeight="1" x14ac:dyDescent="0.25">
      <c r="Q3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4" spans="17:17" ht="17.100000000000001" customHeight="1" x14ac:dyDescent="0.25">
      <c r="Q3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5" spans="17:17" ht="17.100000000000001" customHeight="1" x14ac:dyDescent="0.25">
      <c r="Q3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6" spans="17:17" ht="17.100000000000001" customHeight="1" x14ac:dyDescent="0.25">
      <c r="Q3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7" spans="17:17" ht="17.100000000000001" customHeight="1" x14ac:dyDescent="0.25">
      <c r="Q3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8" spans="17:17" ht="17.100000000000001" customHeight="1" x14ac:dyDescent="0.25">
      <c r="Q3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49" spans="17:17" ht="17.100000000000001" customHeight="1" x14ac:dyDescent="0.25">
      <c r="Q3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0" spans="17:17" ht="17.100000000000001" customHeight="1" x14ac:dyDescent="0.25">
      <c r="Q3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1" spans="17:17" ht="17.100000000000001" customHeight="1" x14ac:dyDescent="0.25">
      <c r="Q3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2" spans="17:17" ht="17.100000000000001" customHeight="1" x14ac:dyDescent="0.25">
      <c r="Q3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3" spans="17:17" ht="17.100000000000001" customHeight="1" x14ac:dyDescent="0.25">
      <c r="Q3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4" spans="17:17" ht="17.100000000000001" customHeight="1" x14ac:dyDescent="0.25">
      <c r="Q3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5" spans="17:17" ht="17.100000000000001" customHeight="1" x14ac:dyDescent="0.25">
      <c r="Q3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6" spans="17:17" ht="17.100000000000001" customHeight="1" x14ac:dyDescent="0.25">
      <c r="Q3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7" spans="17:17" ht="17.100000000000001" customHeight="1" x14ac:dyDescent="0.25">
      <c r="Q3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8" spans="17:17" ht="17.100000000000001" customHeight="1" x14ac:dyDescent="0.25">
      <c r="Q3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59" spans="17:17" ht="17.100000000000001" customHeight="1" x14ac:dyDescent="0.25">
      <c r="Q3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0" spans="17:17" ht="17.100000000000001" customHeight="1" x14ac:dyDescent="0.25">
      <c r="Q3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1" spans="17:17" ht="17.100000000000001" customHeight="1" x14ac:dyDescent="0.25">
      <c r="Q3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2" spans="17:17" ht="17.100000000000001" customHeight="1" x14ac:dyDescent="0.25">
      <c r="Q3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3" spans="17:17" ht="17.100000000000001" customHeight="1" x14ac:dyDescent="0.25">
      <c r="Q3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4" spans="17:17" ht="17.100000000000001" customHeight="1" x14ac:dyDescent="0.25">
      <c r="Q3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5" spans="17:17" ht="17.100000000000001" customHeight="1" x14ac:dyDescent="0.25">
      <c r="Q3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6" spans="17:17" ht="17.100000000000001" customHeight="1" x14ac:dyDescent="0.25">
      <c r="Q3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7" spans="17:17" ht="17.100000000000001" customHeight="1" x14ac:dyDescent="0.25">
      <c r="Q3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8" spans="17:17" ht="17.100000000000001" customHeight="1" x14ac:dyDescent="0.25">
      <c r="Q3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69" spans="17:17" ht="17.100000000000001" customHeight="1" x14ac:dyDescent="0.25">
      <c r="Q3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0" spans="17:17" ht="17.100000000000001" customHeight="1" x14ac:dyDescent="0.25">
      <c r="Q3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1" spans="17:17" ht="17.100000000000001" customHeight="1" x14ac:dyDescent="0.25">
      <c r="Q3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2" spans="17:17" ht="17.100000000000001" customHeight="1" x14ac:dyDescent="0.25">
      <c r="Q3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3" spans="17:17" ht="17.100000000000001" customHeight="1" x14ac:dyDescent="0.25">
      <c r="Q3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4" spans="17:17" ht="17.100000000000001" customHeight="1" x14ac:dyDescent="0.25">
      <c r="Q3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5" spans="17:17" ht="17.100000000000001" customHeight="1" x14ac:dyDescent="0.25">
      <c r="Q3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6" spans="17:17" ht="17.100000000000001" customHeight="1" x14ac:dyDescent="0.25">
      <c r="Q3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7" spans="17:17" ht="17.100000000000001" customHeight="1" x14ac:dyDescent="0.25">
      <c r="Q3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8" spans="17:17" ht="17.100000000000001" customHeight="1" x14ac:dyDescent="0.25">
      <c r="Q3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79" spans="17:17" ht="17.100000000000001" customHeight="1" x14ac:dyDescent="0.25">
      <c r="Q3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0" spans="17:17" ht="17.100000000000001" customHeight="1" x14ac:dyDescent="0.25">
      <c r="Q3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1" spans="17:17" ht="17.100000000000001" customHeight="1" x14ac:dyDescent="0.25">
      <c r="Q3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2" spans="17:17" ht="17.100000000000001" customHeight="1" x14ac:dyDescent="0.25">
      <c r="Q3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3" spans="17:17" ht="17.100000000000001" customHeight="1" x14ac:dyDescent="0.25">
      <c r="Q3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4" spans="17:17" ht="17.100000000000001" customHeight="1" x14ac:dyDescent="0.25">
      <c r="Q3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5" spans="17:17" ht="17.100000000000001" customHeight="1" x14ac:dyDescent="0.25">
      <c r="Q3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6" spans="17:17" ht="17.100000000000001" customHeight="1" x14ac:dyDescent="0.25">
      <c r="Q3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7" spans="17:17" ht="17.100000000000001" customHeight="1" x14ac:dyDescent="0.25">
      <c r="Q3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8" spans="17:17" ht="17.100000000000001" customHeight="1" x14ac:dyDescent="0.25">
      <c r="Q3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89" spans="17:17" ht="17.100000000000001" customHeight="1" x14ac:dyDescent="0.25">
      <c r="Q3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0" spans="17:17" ht="17.100000000000001" customHeight="1" x14ac:dyDescent="0.25">
      <c r="Q3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1" spans="17:17" ht="17.100000000000001" customHeight="1" x14ac:dyDescent="0.25">
      <c r="Q3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2" spans="17:17" ht="17.100000000000001" customHeight="1" x14ac:dyDescent="0.25">
      <c r="Q3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3" spans="17:17" ht="17.100000000000001" customHeight="1" x14ac:dyDescent="0.25">
      <c r="Q3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4" spans="17:17" ht="17.100000000000001" customHeight="1" x14ac:dyDescent="0.25">
      <c r="Q3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5" spans="17:17" ht="17.100000000000001" customHeight="1" x14ac:dyDescent="0.25">
      <c r="Q3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6" spans="17:17" ht="17.100000000000001" customHeight="1" x14ac:dyDescent="0.25">
      <c r="Q3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7" spans="17:17" ht="17.100000000000001" customHeight="1" x14ac:dyDescent="0.25">
      <c r="Q3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8" spans="17:17" ht="17.100000000000001" customHeight="1" x14ac:dyDescent="0.25">
      <c r="Q3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699" spans="17:17" ht="17.100000000000001" customHeight="1" x14ac:dyDescent="0.25">
      <c r="Q3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0" spans="17:17" ht="17.100000000000001" customHeight="1" x14ac:dyDescent="0.25">
      <c r="Q3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1" spans="17:17" ht="17.100000000000001" customHeight="1" x14ac:dyDescent="0.25">
      <c r="Q3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2" spans="17:17" ht="17.100000000000001" customHeight="1" x14ac:dyDescent="0.25">
      <c r="Q3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3" spans="17:17" ht="17.100000000000001" customHeight="1" x14ac:dyDescent="0.25">
      <c r="Q3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4" spans="17:17" ht="17.100000000000001" customHeight="1" x14ac:dyDescent="0.25">
      <c r="Q3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5" spans="17:17" ht="17.100000000000001" customHeight="1" x14ac:dyDescent="0.25">
      <c r="Q3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6" spans="17:17" ht="17.100000000000001" customHeight="1" x14ac:dyDescent="0.25">
      <c r="Q3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7" spans="17:17" ht="17.100000000000001" customHeight="1" x14ac:dyDescent="0.25">
      <c r="Q3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8" spans="17:17" ht="17.100000000000001" customHeight="1" x14ac:dyDescent="0.25">
      <c r="Q3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09" spans="17:17" ht="17.100000000000001" customHeight="1" x14ac:dyDescent="0.25">
      <c r="Q3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0" spans="17:17" ht="17.100000000000001" customHeight="1" x14ac:dyDescent="0.25">
      <c r="Q3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1" spans="17:17" ht="17.100000000000001" customHeight="1" x14ac:dyDescent="0.25">
      <c r="Q3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2" spans="17:17" ht="17.100000000000001" customHeight="1" x14ac:dyDescent="0.25">
      <c r="Q3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3" spans="17:17" ht="17.100000000000001" customHeight="1" x14ac:dyDescent="0.25">
      <c r="Q3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4" spans="17:17" ht="17.100000000000001" customHeight="1" x14ac:dyDescent="0.25">
      <c r="Q3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5" spans="17:17" ht="17.100000000000001" customHeight="1" x14ac:dyDescent="0.25">
      <c r="Q3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6" spans="17:17" ht="17.100000000000001" customHeight="1" x14ac:dyDescent="0.25">
      <c r="Q3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7" spans="17:17" ht="17.100000000000001" customHeight="1" x14ac:dyDescent="0.25">
      <c r="Q3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8" spans="17:17" ht="17.100000000000001" customHeight="1" x14ac:dyDescent="0.25">
      <c r="Q3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19" spans="17:17" ht="17.100000000000001" customHeight="1" x14ac:dyDescent="0.25">
      <c r="Q3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0" spans="17:17" ht="17.100000000000001" customHeight="1" x14ac:dyDescent="0.25">
      <c r="Q3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1" spans="17:17" ht="17.100000000000001" customHeight="1" x14ac:dyDescent="0.25">
      <c r="Q3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2" spans="17:17" ht="17.100000000000001" customHeight="1" x14ac:dyDescent="0.25">
      <c r="Q3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3" spans="17:17" ht="17.100000000000001" customHeight="1" x14ac:dyDescent="0.25">
      <c r="Q3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4" spans="17:17" ht="17.100000000000001" customHeight="1" x14ac:dyDescent="0.25">
      <c r="Q3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5" spans="17:17" ht="17.100000000000001" customHeight="1" x14ac:dyDescent="0.25">
      <c r="Q3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6" spans="17:17" ht="17.100000000000001" customHeight="1" x14ac:dyDescent="0.25">
      <c r="Q3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7" spans="17:17" ht="17.100000000000001" customHeight="1" x14ac:dyDescent="0.25">
      <c r="Q3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8" spans="17:17" ht="17.100000000000001" customHeight="1" x14ac:dyDescent="0.25">
      <c r="Q3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29" spans="17:17" ht="17.100000000000001" customHeight="1" x14ac:dyDescent="0.25">
      <c r="Q3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0" spans="17:17" ht="17.100000000000001" customHeight="1" x14ac:dyDescent="0.25">
      <c r="Q3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1" spans="17:17" ht="17.100000000000001" customHeight="1" x14ac:dyDescent="0.25">
      <c r="Q3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2" spans="17:17" ht="17.100000000000001" customHeight="1" x14ac:dyDescent="0.25">
      <c r="Q3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3" spans="17:17" ht="17.100000000000001" customHeight="1" x14ac:dyDescent="0.25">
      <c r="Q3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4" spans="17:17" ht="17.100000000000001" customHeight="1" x14ac:dyDescent="0.25">
      <c r="Q3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5" spans="17:17" ht="17.100000000000001" customHeight="1" x14ac:dyDescent="0.25">
      <c r="Q3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6" spans="17:17" ht="17.100000000000001" customHeight="1" x14ac:dyDescent="0.25">
      <c r="Q3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7" spans="17:17" ht="17.100000000000001" customHeight="1" x14ac:dyDescent="0.25">
      <c r="Q3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8" spans="17:17" ht="17.100000000000001" customHeight="1" x14ac:dyDescent="0.25">
      <c r="Q3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39" spans="17:17" ht="17.100000000000001" customHeight="1" x14ac:dyDescent="0.25">
      <c r="Q3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0" spans="17:17" ht="17.100000000000001" customHeight="1" x14ac:dyDescent="0.25">
      <c r="Q3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1" spans="17:17" ht="17.100000000000001" customHeight="1" x14ac:dyDescent="0.25">
      <c r="Q3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2" spans="17:17" ht="17.100000000000001" customHeight="1" x14ac:dyDescent="0.25">
      <c r="Q3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3" spans="17:17" ht="17.100000000000001" customHeight="1" x14ac:dyDescent="0.25">
      <c r="Q3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4" spans="17:17" ht="17.100000000000001" customHeight="1" x14ac:dyDescent="0.25">
      <c r="Q3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5" spans="17:17" ht="17.100000000000001" customHeight="1" x14ac:dyDescent="0.25">
      <c r="Q3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6" spans="17:17" ht="17.100000000000001" customHeight="1" x14ac:dyDescent="0.25">
      <c r="Q3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7" spans="17:17" ht="17.100000000000001" customHeight="1" x14ac:dyDescent="0.25">
      <c r="Q3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8" spans="17:17" ht="17.100000000000001" customHeight="1" x14ac:dyDescent="0.25">
      <c r="Q3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49" spans="17:17" ht="17.100000000000001" customHeight="1" x14ac:dyDescent="0.25">
      <c r="Q3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0" spans="17:17" ht="17.100000000000001" customHeight="1" x14ac:dyDescent="0.25">
      <c r="Q3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1" spans="17:17" ht="17.100000000000001" customHeight="1" x14ac:dyDescent="0.25">
      <c r="Q3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2" spans="17:17" ht="17.100000000000001" customHeight="1" x14ac:dyDescent="0.25">
      <c r="Q3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3" spans="17:17" ht="17.100000000000001" customHeight="1" x14ac:dyDescent="0.25">
      <c r="Q3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4" spans="17:17" ht="17.100000000000001" customHeight="1" x14ac:dyDescent="0.25">
      <c r="Q3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5" spans="17:17" ht="17.100000000000001" customHeight="1" x14ac:dyDescent="0.25">
      <c r="Q3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6" spans="17:17" ht="17.100000000000001" customHeight="1" x14ac:dyDescent="0.25">
      <c r="Q3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7" spans="17:17" ht="17.100000000000001" customHeight="1" x14ac:dyDescent="0.25">
      <c r="Q3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8" spans="17:17" ht="17.100000000000001" customHeight="1" x14ac:dyDescent="0.25">
      <c r="Q3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59" spans="17:17" ht="17.100000000000001" customHeight="1" x14ac:dyDescent="0.25">
      <c r="Q3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0" spans="17:17" ht="17.100000000000001" customHeight="1" x14ac:dyDescent="0.25">
      <c r="Q3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1" spans="17:17" ht="17.100000000000001" customHeight="1" x14ac:dyDescent="0.25">
      <c r="Q3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2" spans="17:17" ht="17.100000000000001" customHeight="1" x14ac:dyDescent="0.25">
      <c r="Q3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3" spans="17:17" ht="17.100000000000001" customHeight="1" x14ac:dyDescent="0.25">
      <c r="Q3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4" spans="17:17" ht="17.100000000000001" customHeight="1" x14ac:dyDescent="0.25">
      <c r="Q3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5" spans="17:17" ht="17.100000000000001" customHeight="1" x14ac:dyDescent="0.25">
      <c r="Q3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6" spans="17:17" ht="17.100000000000001" customHeight="1" x14ac:dyDescent="0.25">
      <c r="Q3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7" spans="17:17" ht="17.100000000000001" customHeight="1" x14ac:dyDescent="0.25">
      <c r="Q3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8" spans="17:17" ht="17.100000000000001" customHeight="1" x14ac:dyDescent="0.25">
      <c r="Q3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69" spans="17:17" ht="17.100000000000001" customHeight="1" x14ac:dyDescent="0.25">
      <c r="Q3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0" spans="17:17" ht="17.100000000000001" customHeight="1" x14ac:dyDescent="0.25">
      <c r="Q3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1" spans="17:17" ht="17.100000000000001" customHeight="1" x14ac:dyDescent="0.25">
      <c r="Q3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2" spans="17:17" ht="17.100000000000001" customHeight="1" x14ac:dyDescent="0.25">
      <c r="Q3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3" spans="17:17" ht="17.100000000000001" customHeight="1" x14ac:dyDescent="0.25">
      <c r="Q3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4" spans="17:17" ht="17.100000000000001" customHeight="1" x14ac:dyDescent="0.25">
      <c r="Q3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5" spans="17:17" ht="17.100000000000001" customHeight="1" x14ac:dyDescent="0.25">
      <c r="Q3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6" spans="17:17" ht="17.100000000000001" customHeight="1" x14ac:dyDescent="0.25">
      <c r="Q3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7" spans="17:17" ht="17.100000000000001" customHeight="1" x14ac:dyDescent="0.25">
      <c r="Q3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8" spans="17:17" ht="17.100000000000001" customHeight="1" x14ac:dyDescent="0.25">
      <c r="Q3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79" spans="17:17" ht="17.100000000000001" customHeight="1" x14ac:dyDescent="0.25">
      <c r="Q3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0" spans="17:17" ht="17.100000000000001" customHeight="1" x14ac:dyDescent="0.25">
      <c r="Q3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1" spans="17:17" ht="17.100000000000001" customHeight="1" x14ac:dyDescent="0.25">
      <c r="Q3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2" spans="17:17" ht="17.100000000000001" customHeight="1" x14ac:dyDescent="0.25">
      <c r="Q3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3" spans="17:17" ht="17.100000000000001" customHeight="1" x14ac:dyDescent="0.25">
      <c r="Q3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4" spans="17:17" ht="17.100000000000001" customHeight="1" x14ac:dyDescent="0.25">
      <c r="Q3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5" spans="17:17" ht="17.100000000000001" customHeight="1" x14ac:dyDescent="0.25">
      <c r="Q3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6" spans="17:17" ht="17.100000000000001" customHeight="1" x14ac:dyDescent="0.25">
      <c r="Q3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7" spans="17:17" ht="17.100000000000001" customHeight="1" x14ac:dyDescent="0.25">
      <c r="Q3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8" spans="17:17" ht="17.100000000000001" customHeight="1" x14ac:dyDescent="0.25">
      <c r="Q3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89" spans="17:17" ht="17.100000000000001" customHeight="1" x14ac:dyDescent="0.25">
      <c r="Q3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0" spans="17:17" ht="17.100000000000001" customHeight="1" x14ac:dyDescent="0.25">
      <c r="Q3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1" spans="17:17" ht="17.100000000000001" customHeight="1" x14ac:dyDescent="0.25">
      <c r="Q3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2" spans="17:17" ht="17.100000000000001" customHeight="1" x14ac:dyDescent="0.25">
      <c r="Q3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3" spans="17:17" ht="17.100000000000001" customHeight="1" x14ac:dyDescent="0.25">
      <c r="Q3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4" spans="17:17" ht="17.100000000000001" customHeight="1" x14ac:dyDescent="0.25">
      <c r="Q3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5" spans="17:17" ht="17.100000000000001" customHeight="1" x14ac:dyDescent="0.25">
      <c r="Q3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6" spans="17:17" ht="17.100000000000001" customHeight="1" x14ac:dyDescent="0.25">
      <c r="Q3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7" spans="17:17" ht="17.100000000000001" customHeight="1" x14ac:dyDescent="0.25">
      <c r="Q3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8" spans="17:17" ht="17.100000000000001" customHeight="1" x14ac:dyDescent="0.25">
      <c r="Q3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799" spans="17:17" ht="17.100000000000001" customHeight="1" x14ac:dyDescent="0.25">
      <c r="Q3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0" spans="17:17" ht="17.100000000000001" customHeight="1" x14ac:dyDescent="0.25">
      <c r="Q3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1" spans="17:17" ht="17.100000000000001" customHeight="1" x14ac:dyDescent="0.25">
      <c r="Q3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2" spans="17:17" ht="17.100000000000001" customHeight="1" x14ac:dyDescent="0.25">
      <c r="Q3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3" spans="17:17" ht="17.100000000000001" customHeight="1" x14ac:dyDescent="0.25">
      <c r="Q3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4" spans="17:17" ht="17.100000000000001" customHeight="1" x14ac:dyDescent="0.25">
      <c r="Q3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5" spans="17:17" ht="17.100000000000001" customHeight="1" x14ac:dyDescent="0.25">
      <c r="Q3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6" spans="17:17" ht="17.100000000000001" customHeight="1" x14ac:dyDescent="0.25">
      <c r="Q3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7" spans="17:17" ht="17.100000000000001" customHeight="1" x14ac:dyDescent="0.25">
      <c r="Q3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8" spans="17:17" ht="17.100000000000001" customHeight="1" x14ac:dyDescent="0.25">
      <c r="Q3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09" spans="17:17" ht="17.100000000000001" customHeight="1" x14ac:dyDescent="0.25">
      <c r="Q3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0" spans="17:17" ht="17.100000000000001" customHeight="1" x14ac:dyDescent="0.25">
      <c r="Q3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1" spans="17:17" ht="17.100000000000001" customHeight="1" x14ac:dyDescent="0.25">
      <c r="Q3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2" spans="17:17" ht="17.100000000000001" customHeight="1" x14ac:dyDescent="0.25">
      <c r="Q3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3" spans="17:17" ht="17.100000000000001" customHeight="1" x14ac:dyDescent="0.25">
      <c r="Q3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4" spans="17:17" ht="17.100000000000001" customHeight="1" x14ac:dyDescent="0.25">
      <c r="Q3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5" spans="17:17" ht="17.100000000000001" customHeight="1" x14ac:dyDescent="0.25">
      <c r="Q3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6" spans="17:17" ht="17.100000000000001" customHeight="1" x14ac:dyDescent="0.25">
      <c r="Q3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7" spans="17:17" ht="17.100000000000001" customHeight="1" x14ac:dyDescent="0.25">
      <c r="Q3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8" spans="17:17" ht="17.100000000000001" customHeight="1" x14ac:dyDescent="0.25">
      <c r="Q3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19" spans="17:17" ht="17.100000000000001" customHeight="1" x14ac:dyDescent="0.25">
      <c r="Q3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0" spans="17:17" ht="17.100000000000001" customHeight="1" x14ac:dyDescent="0.25">
      <c r="Q3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1" spans="17:17" ht="17.100000000000001" customHeight="1" x14ac:dyDescent="0.25">
      <c r="Q3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2" spans="17:17" ht="17.100000000000001" customHeight="1" x14ac:dyDescent="0.25">
      <c r="Q3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3" spans="17:17" ht="17.100000000000001" customHeight="1" x14ac:dyDescent="0.25">
      <c r="Q3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4" spans="17:17" ht="17.100000000000001" customHeight="1" x14ac:dyDescent="0.25">
      <c r="Q3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5" spans="17:17" ht="17.100000000000001" customHeight="1" x14ac:dyDescent="0.25">
      <c r="Q3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6" spans="17:17" ht="17.100000000000001" customHeight="1" x14ac:dyDescent="0.25">
      <c r="Q3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7" spans="17:17" ht="17.100000000000001" customHeight="1" x14ac:dyDescent="0.25">
      <c r="Q3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8" spans="17:17" ht="17.100000000000001" customHeight="1" x14ac:dyDescent="0.25">
      <c r="Q3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29" spans="17:17" ht="17.100000000000001" customHeight="1" x14ac:dyDescent="0.25">
      <c r="Q3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0" spans="17:17" ht="17.100000000000001" customHeight="1" x14ac:dyDescent="0.25">
      <c r="Q3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1" spans="17:17" ht="17.100000000000001" customHeight="1" x14ac:dyDescent="0.25">
      <c r="Q3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2" spans="17:17" ht="17.100000000000001" customHeight="1" x14ac:dyDescent="0.25">
      <c r="Q3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3" spans="17:17" ht="17.100000000000001" customHeight="1" x14ac:dyDescent="0.25">
      <c r="Q3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4" spans="17:17" ht="17.100000000000001" customHeight="1" x14ac:dyDescent="0.25">
      <c r="Q3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5" spans="17:17" ht="17.100000000000001" customHeight="1" x14ac:dyDescent="0.25">
      <c r="Q3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6" spans="17:17" ht="17.100000000000001" customHeight="1" x14ac:dyDescent="0.25">
      <c r="Q3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7" spans="17:17" ht="17.100000000000001" customHeight="1" x14ac:dyDescent="0.25">
      <c r="Q3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8" spans="17:17" ht="17.100000000000001" customHeight="1" x14ac:dyDescent="0.25">
      <c r="Q3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39" spans="17:17" ht="17.100000000000001" customHeight="1" x14ac:dyDescent="0.25">
      <c r="Q3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0" spans="17:17" ht="17.100000000000001" customHeight="1" x14ac:dyDescent="0.25">
      <c r="Q3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1" spans="17:17" ht="17.100000000000001" customHeight="1" x14ac:dyDescent="0.25">
      <c r="Q3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2" spans="17:17" ht="17.100000000000001" customHeight="1" x14ac:dyDescent="0.25">
      <c r="Q3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3" spans="17:17" ht="17.100000000000001" customHeight="1" x14ac:dyDescent="0.25">
      <c r="Q3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4" spans="17:17" ht="17.100000000000001" customHeight="1" x14ac:dyDescent="0.25">
      <c r="Q3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5" spans="17:17" ht="17.100000000000001" customHeight="1" x14ac:dyDescent="0.25">
      <c r="Q3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6" spans="17:17" ht="17.100000000000001" customHeight="1" x14ac:dyDescent="0.25">
      <c r="Q3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7" spans="17:17" ht="17.100000000000001" customHeight="1" x14ac:dyDescent="0.25">
      <c r="Q3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8" spans="17:17" ht="17.100000000000001" customHeight="1" x14ac:dyDescent="0.25">
      <c r="Q3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49" spans="17:17" ht="17.100000000000001" customHeight="1" x14ac:dyDescent="0.25">
      <c r="Q3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0" spans="17:17" ht="17.100000000000001" customHeight="1" x14ac:dyDescent="0.25">
      <c r="Q3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1" spans="17:17" ht="17.100000000000001" customHeight="1" x14ac:dyDescent="0.25">
      <c r="Q3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2" spans="17:17" ht="17.100000000000001" customHeight="1" x14ac:dyDescent="0.25">
      <c r="Q3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3" spans="17:17" ht="17.100000000000001" customHeight="1" x14ac:dyDescent="0.25">
      <c r="Q3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4" spans="17:17" ht="17.100000000000001" customHeight="1" x14ac:dyDescent="0.25">
      <c r="Q3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5" spans="17:17" ht="17.100000000000001" customHeight="1" x14ac:dyDescent="0.25">
      <c r="Q3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6" spans="17:17" ht="17.100000000000001" customHeight="1" x14ac:dyDescent="0.25">
      <c r="Q3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7" spans="17:17" ht="17.100000000000001" customHeight="1" x14ac:dyDescent="0.25">
      <c r="Q3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8" spans="17:17" ht="17.100000000000001" customHeight="1" x14ac:dyDescent="0.25">
      <c r="Q3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59" spans="17:17" ht="17.100000000000001" customHeight="1" x14ac:dyDescent="0.25">
      <c r="Q3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0" spans="17:17" ht="17.100000000000001" customHeight="1" x14ac:dyDescent="0.25">
      <c r="Q3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1" spans="17:17" ht="17.100000000000001" customHeight="1" x14ac:dyDescent="0.25">
      <c r="Q3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2" spans="17:17" ht="17.100000000000001" customHeight="1" x14ac:dyDescent="0.25">
      <c r="Q3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3" spans="17:17" ht="17.100000000000001" customHeight="1" x14ac:dyDescent="0.25">
      <c r="Q3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4" spans="17:17" ht="17.100000000000001" customHeight="1" x14ac:dyDescent="0.25">
      <c r="Q3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5" spans="17:17" ht="17.100000000000001" customHeight="1" x14ac:dyDescent="0.25">
      <c r="Q3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6" spans="17:17" ht="17.100000000000001" customHeight="1" x14ac:dyDescent="0.25">
      <c r="Q3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7" spans="17:17" ht="17.100000000000001" customHeight="1" x14ac:dyDescent="0.25">
      <c r="Q3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8" spans="17:17" ht="17.100000000000001" customHeight="1" x14ac:dyDescent="0.25">
      <c r="Q3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69" spans="17:17" ht="17.100000000000001" customHeight="1" x14ac:dyDescent="0.25">
      <c r="Q3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0" spans="17:17" ht="17.100000000000001" customHeight="1" x14ac:dyDescent="0.25">
      <c r="Q3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1" spans="17:17" ht="17.100000000000001" customHeight="1" x14ac:dyDescent="0.25">
      <c r="Q3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2" spans="17:17" ht="17.100000000000001" customHeight="1" x14ac:dyDescent="0.25">
      <c r="Q3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3" spans="17:17" ht="17.100000000000001" customHeight="1" x14ac:dyDescent="0.25">
      <c r="Q3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4" spans="17:17" ht="17.100000000000001" customHeight="1" x14ac:dyDescent="0.25">
      <c r="Q3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5" spans="17:17" ht="17.100000000000001" customHeight="1" x14ac:dyDescent="0.25">
      <c r="Q3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6" spans="17:17" ht="17.100000000000001" customHeight="1" x14ac:dyDescent="0.25">
      <c r="Q3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7" spans="17:17" ht="17.100000000000001" customHeight="1" x14ac:dyDescent="0.25">
      <c r="Q3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8" spans="17:17" ht="17.100000000000001" customHeight="1" x14ac:dyDescent="0.25">
      <c r="Q3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79" spans="17:17" ht="17.100000000000001" customHeight="1" x14ac:dyDescent="0.25">
      <c r="Q3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0" spans="17:17" ht="17.100000000000001" customHeight="1" x14ac:dyDescent="0.25">
      <c r="Q3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1" spans="17:17" ht="17.100000000000001" customHeight="1" x14ac:dyDescent="0.25">
      <c r="Q3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2" spans="17:17" ht="17.100000000000001" customHeight="1" x14ac:dyDescent="0.25">
      <c r="Q3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3" spans="17:17" ht="17.100000000000001" customHeight="1" x14ac:dyDescent="0.25">
      <c r="Q3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4" spans="17:17" ht="17.100000000000001" customHeight="1" x14ac:dyDescent="0.25">
      <c r="Q3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5" spans="17:17" ht="17.100000000000001" customHeight="1" x14ac:dyDescent="0.25">
      <c r="Q3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6" spans="17:17" ht="17.100000000000001" customHeight="1" x14ac:dyDescent="0.25">
      <c r="Q3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7" spans="17:17" ht="17.100000000000001" customHeight="1" x14ac:dyDescent="0.25">
      <c r="Q3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8" spans="17:17" ht="17.100000000000001" customHeight="1" x14ac:dyDescent="0.25">
      <c r="Q3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89" spans="17:17" ht="17.100000000000001" customHeight="1" x14ac:dyDescent="0.25">
      <c r="Q3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0" spans="17:17" ht="17.100000000000001" customHeight="1" x14ac:dyDescent="0.25">
      <c r="Q3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1" spans="17:17" ht="17.100000000000001" customHeight="1" x14ac:dyDescent="0.25">
      <c r="Q3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2" spans="17:17" ht="17.100000000000001" customHeight="1" x14ac:dyDescent="0.25">
      <c r="Q3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3" spans="17:17" ht="17.100000000000001" customHeight="1" x14ac:dyDescent="0.25">
      <c r="Q3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4" spans="17:17" ht="17.100000000000001" customHeight="1" x14ac:dyDescent="0.25">
      <c r="Q3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5" spans="17:17" ht="17.100000000000001" customHeight="1" x14ac:dyDescent="0.25">
      <c r="Q3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6" spans="17:17" ht="17.100000000000001" customHeight="1" x14ac:dyDescent="0.25">
      <c r="Q3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7" spans="17:17" ht="17.100000000000001" customHeight="1" x14ac:dyDescent="0.25">
      <c r="Q3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8" spans="17:17" ht="17.100000000000001" customHeight="1" x14ac:dyDescent="0.25">
      <c r="Q3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899" spans="17:17" ht="17.100000000000001" customHeight="1" x14ac:dyDescent="0.25">
      <c r="Q3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0" spans="17:17" ht="17.100000000000001" customHeight="1" x14ac:dyDescent="0.25">
      <c r="Q3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1" spans="17:17" ht="17.100000000000001" customHeight="1" x14ac:dyDescent="0.25">
      <c r="Q3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2" spans="17:17" ht="17.100000000000001" customHeight="1" x14ac:dyDescent="0.25">
      <c r="Q3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3" spans="17:17" ht="17.100000000000001" customHeight="1" x14ac:dyDescent="0.25">
      <c r="Q3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4" spans="17:17" ht="17.100000000000001" customHeight="1" x14ac:dyDescent="0.25">
      <c r="Q3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5" spans="17:17" ht="17.100000000000001" customHeight="1" x14ac:dyDescent="0.25">
      <c r="Q3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6" spans="17:17" ht="17.100000000000001" customHeight="1" x14ac:dyDescent="0.25">
      <c r="Q3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7" spans="17:17" ht="17.100000000000001" customHeight="1" x14ac:dyDescent="0.25">
      <c r="Q3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8" spans="17:17" ht="17.100000000000001" customHeight="1" x14ac:dyDescent="0.25">
      <c r="Q3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09" spans="17:17" ht="17.100000000000001" customHeight="1" x14ac:dyDescent="0.25">
      <c r="Q3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0" spans="17:17" ht="17.100000000000001" customHeight="1" x14ac:dyDescent="0.25">
      <c r="Q3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1" spans="17:17" ht="17.100000000000001" customHeight="1" x14ac:dyDescent="0.25">
      <c r="Q3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2" spans="17:17" ht="17.100000000000001" customHeight="1" x14ac:dyDescent="0.25">
      <c r="Q3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3" spans="17:17" ht="17.100000000000001" customHeight="1" x14ac:dyDescent="0.25">
      <c r="Q3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4" spans="17:17" ht="17.100000000000001" customHeight="1" x14ac:dyDescent="0.25">
      <c r="Q3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5" spans="17:17" ht="17.100000000000001" customHeight="1" x14ac:dyDescent="0.25">
      <c r="Q3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6" spans="17:17" ht="17.100000000000001" customHeight="1" x14ac:dyDescent="0.25">
      <c r="Q3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7" spans="17:17" ht="17.100000000000001" customHeight="1" x14ac:dyDescent="0.25">
      <c r="Q3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8" spans="17:17" ht="17.100000000000001" customHeight="1" x14ac:dyDescent="0.25">
      <c r="Q3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19" spans="17:17" ht="17.100000000000001" customHeight="1" x14ac:dyDescent="0.25">
      <c r="Q3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0" spans="17:17" ht="17.100000000000001" customHeight="1" x14ac:dyDescent="0.25">
      <c r="Q3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1" spans="17:17" ht="17.100000000000001" customHeight="1" x14ac:dyDescent="0.25">
      <c r="Q3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2" spans="17:17" ht="17.100000000000001" customHeight="1" x14ac:dyDescent="0.25">
      <c r="Q3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3" spans="17:17" ht="17.100000000000001" customHeight="1" x14ac:dyDescent="0.25">
      <c r="Q3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4" spans="17:17" ht="17.100000000000001" customHeight="1" x14ac:dyDescent="0.25">
      <c r="Q3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5" spans="17:17" ht="17.100000000000001" customHeight="1" x14ac:dyDescent="0.25">
      <c r="Q3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6" spans="17:17" ht="17.100000000000001" customHeight="1" x14ac:dyDescent="0.25">
      <c r="Q3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7" spans="17:17" ht="17.100000000000001" customHeight="1" x14ac:dyDescent="0.25">
      <c r="Q3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8" spans="17:17" ht="17.100000000000001" customHeight="1" x14ac:dyDescent="0.25">
      <c r="Q3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29" spans="17:17" ht="17.100000000000001" customHeight="1" x14ac:dyDescent="0.25">
      <c r="Q3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0" spans="17:17" ht="17.100000000000001" customHeight="1" x14ac:dyDescent="0.25">
      <c r="Q3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1" spans="17:17" ht="17.100000000000001" customHeight="1" x14ac:dyDescent="0.25">
      <c r="Q3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2" spans="17:17" ht="17.100000000000001" customHeight="1" x14ac:dyDescent="0.25">
      <c r="Q3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3" spans="17:17" ht="17.100000000000001" customHeight="1" x14ac:dyDescent="0.25">
      <c r="Q3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4" spans="17:17" ht="17.100000000000001" customHeight="1" x14ac:dyDescent="0.25">
      <c r="Q3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5" spans="17:17" ht="17.100000000000001" customHeight="1" x14ac:dyDescent="0.25">
      <c r="Q3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6" spans="17:17" ht="17.100000000000001" customHeight="1" x14ac:dyDescent="0.25">
      <c r="Q3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7" spans="17:17" ht="17.100000000000001" customHeight="1" x14ac:dyDescent="0.25">
      <c r="Q3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8" spans="17:17" ht="17.100000000000001" customHeight="1" x14ac:dyDescent="0.25">
      <c r="Q3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39" spans="17:17" ht="17.100000000000001" customHeight="1" x14ac:dyDescent="0.25">
      <c r="Q3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0" spans="17:17" ht="17.100000000000001" customHeight="1" x14ac:dyDescent="0.25">
      <c r="Q3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1" spans="17:17" ht="17.100000000000001" customHeight="1" x14ac:dyDescent="0.25">
      <c r="Q3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2" spans="17:17" ht="17.100000000000001" customHeight="1" x14ac:dyDescent="0.25">
      <c r="Q3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3" spans="17:17" ht="17.100000000000001" customHeight="1" x14ac:dyDescent="0.25">
      <c r="Q3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4" spans="17:17" ht="17.100000000000001" customHeight="1" x14ac:dyDescent="0.25">
      <c r="Q3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5" spans="17:17" ht="17.100000000000001" customHeight="1" x14ac:dyDescent="0.25">
      <c r="Q3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6" spans="17:17" ht="17.100000000000001" customHeight="1" x14ac:dyDescent="0.25">
      <c r="Q3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7" spans="17:17" ht="17.100000000000001" customHeight="1" x14ac:dyDescent="0.25">
      <c r="Q3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8" spans="17:17" ht="17.100000000000001" customHeight="1" x14ac:dyDescent="0.25">
      <c r="Q3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49" spans="17:17" ht="17.100000000000001" customHeight="1" x14ac:dyDescent="0.25">
      <c r="Q3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0" spans="17:17" ht="17.100000000000001" customHeight="1" x14ac:dyDescent="0.25">
      <c r="Q3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1" spans="17:17" ht="17.100000000000001" customHeight="1" x14ac:dyDescent="0.25">
      <c r="Q3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2" spans="17:17" ht="17.100000000000001" customHeight="1" x14ac:dyDescent="0.25">
      <c r="Q3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3" spans="17:17" ht="17.100000000000001" customHeight="1" x14ac:dyDescent="0.25">
      <c r="Q3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4" spans="17:17" ht="17.100000000000001" customHeight="1" x14ac:dyDescent="0.25">
      <c r="Q3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5" spans="17:17" ht="17.100000000000001" customHeight="1" x14ac:dyDescent="0.25">
      <c r="Q3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6" spans="17:17" ht="17.100000000000001" customHeight="1" x14ac:dyDescent="0.25">
      <c r="Q3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7" spans="17:17" ht="17.100000000000001" customHeight="1" x14ac:dyDescent="0.25">
      <c r="Q3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8" spans="17:17" ht="17.100000000000001" customHeight="1" x14ac:dyDescent="0.25">
      <c r="Q3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59" spans="17:17" ht="17.100000000000001" customHeight="1" x14ac:dyDescent="0.25">
      <c r="Q3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0" spans="17:17" ht="17.100000000000001" customHeight="1" x14ac:dyDescent="0.25">
      <c r="Q3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1" spans="17:17" ht="17.100000000000001" customHeight="1" x14ac:dyDescent="0.25">
      <c r="Q3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2" spans="17:17" ht="17.100000000000001" customHeight="1" x14ac:dyDescent="0.25">
      <c r="Q3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3" spans="17:17" ht="17.100000000000001" customHeight="1" x14ac:dyDescent="0.25">
      <c r="Q3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4" spans="17:17" ht="17.100000000000001" customHeight="1" x14ac:dyDescent="0.25">
      <c r="Q3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5" spans="17:17" ht="17.100000000000001" customHeight="1" x14ac:dyDescent="0.25">
      <c r="Q3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6" spans="17:17" ht="17.100000000000001" customHeight="1" x14ac:dyDescent="0.25">
      <c r="Q3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7" spans="17:17" ht="17.100000000000001" customHeight="1" x14ac:dyDescent="0.25">
      <c r="Q3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8" spans="17:17" ht="17.100000000000001" customHeight="1" x14ac:dyDescent="0.25">
      <c r="Q3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69" spans="17:17" ht="17.100000000000001" customHeight="1" x14ac:dyDescent="0.25">
      <c r="Q3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0" spans="17:17" ht="17.100000000000001" customHeight="1" x14ac:dyDescent="0.25">
      <c r="Q3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1" spans="17:17" ht="17.100000000000001" customHeight="1" x14ac:dyDescent="0.25">
      <c r="Q3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2" spans="17:17" ht="17.100000000000001" customHeight="1" x14ac:dyDescent="0.25">
      <c r="Q3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3" spans="17:17" ht="17.100000000000001" customHeight="1" x14ac:dyDescent="0.25">
      <c r="Q3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4" spans="17:17" ht="17.100000000000001" customHeight="1" x14ac:dyDescent="0.25">
      <c r="Q3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5" spans="17:17" ht="17.100000000000001" customHeight="1" x14ac:dyDescent="0.25">
      <c r="Q3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6" spans="17:17" ht="17.100000000000001" customHeight="1" x14ac:dyDescent="0.25">
      <c r="Q3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7" spans="17:17" ht="17.100000000000001" customHeight="1" x14ac:dyDescent="0.25">
      <c r="Q3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8" spans="17:17" ht="17.100000000000001" customHeight="1" x14ac:dyDescent="0.25">
      <c r="Q3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79" spans="17:17" ht="17.100000000000001" customHeight="1" x14ac:dyDescent="0.25">
      <c r="Q3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0" spans="17:17" ht="17.100000000000001" customHeight="1" x14ac:dyDescent="0.25">
      <c r="Q3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1" spans="17:17" ht="17.100000000000001" customHeight="1" x14ac:dyDescent="0.25">
      <c r="Q3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2" spans="17:17" ht="17.100000000000001" customHeight="1" x14ac:dyDescent="0.25">
      <c r="Q3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3" spans="17:17" ht="17.100000000000001" customHeight="1" x14ac:dyDescent="0.25">
      <c r="Q3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4" spans="17:17" ht="17.100000000000001" customHeight="1" x14ac:dyDescent="0.25">
      <c r="Q3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5" spans="17:17" ht="17.100000000000001" customHeight="1" x14ac:dyDescent="0.25">
      <c r="Q3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6" spans="17:17" ht="17.100000000000001" customHeight="1" x14ac:dyDescent="0.25">
      <c r="Q3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7" spans="17:17" ht="17.100000000000001" customHeight="1" x14ac:dyDescent="0.25">
      <c r="Q3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8" spans="17:17" ht="17.100000000000001" customHeight="1" x14ac:dyDescent="0.25">
      <c r="Q3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89" spans="17:17" ht="17.100000000000001" customHeight="1" x14ac:dyDescent="0.25">
      <c r="Q3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0" spans="17:17" ht="17.100000000000001" customHeight="1" x14ac:dyDescent="0.25">
      <c r="Q3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1" spans="17:17" ht="17.100000000000001" customHeight="1" x14ac:dyDescent="0.25">
      <c r="Q3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2" spans="17:17" ht="17.100000000000001" customHeight="1" x14ac:dyDescent="0.25">
      <c r="Q3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3" spans="17:17" ht="17.100000000000001" customHeight="1" x14ac:dyDescent="0.25">
      <c r="Q3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4" spans="17:17" ht="17.100000000000001" customHeight="1" x14ac:dyDescent="0.25">
      <c r="Q3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5" spans="17:17" ht="17.100000000000001" customHeight="1" x14ac:dyDescent="0.25">
      <c r="Q3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6" spans="17:17" ht="17.100000000000001" customHeight="1" x14ac:dyDescent="0.25">
      <c r="Q3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7" spans="17:17" ht="17.100000000000001" customHeight="1" x14ac:dyDescent="0.25">
      <c r="Q3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8" spans="17:17" ht="17.100000000000001" customHeight="1" x14ac:dyDescent="0.25">
      <c r="Q3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3999" spans="17:17" ht="17.100000000000001" customHeight="1" x14ac:dyDescent="0.25">
      <c r="Q3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0" spans="17:17" ht="17.100000000000001" customHeight="1" x14ac:dyDescent="0.25">
      <c r="Q4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1" spans="17:17" ht="17.100000000000001" customHeight="1" x14ac:dyDescent="0.25">
      <c r="Q4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2" spans="17:17" ht="17.100000000000001" customHeight="1" x14ac:dyDescent="0.25">
      <c r="Q40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3" spans="17:17" ht="17.100000000000001" customHeight="1" x14ac:dyDescent="0.25">
      <c r="Q40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4" spans="17:17" ht="17.100000000000001" customHeight="1" x14ac:dyDescent="0.25">
      <c r="Q40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5" spans="17:17" ht="17.100000000000001" customHeight="1" x14ac:dyDescent="0.25">
      <c r="Q40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6" spans="17:17" ht="17.100000000000001" customHeight="1" x14ac:dyDescent="0.25">
      <c r="Q40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7" spans="17:17" ht="17.100000000000001" customHeight="1" x14ac:dyDescent="0.25">
      <c r="Q40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8" spans="17:17" ht="17.100000000000001" customHeight="1" x14ac:dyDescent="0.25">
      <c r="Q40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09" spans="17:17" ht="17.100000000000001" customHeight="1" x14ac:dyDescent="0.25">
      <c r="Q40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0" spans="17:17" ht="17.100000000000001" customHeight="1" x14ac:dyDescent="0.25">
      <c r="Q40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1" spans="17:17" ht="17.100000000000001" customHeight="1" x14ac:dyDescent="0.25">
      <c r="Q40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2" spans="17:17" ht="17.100000000000001" customHeight="1" x14ac:dyDescent="0.25">
      <c r="Q40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3" spans="17:17" ht="17.100000000000001" customHeight="1" x14ac:dyDescent="0.25">
      <c r="Q40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4" spans="17:17" ht="17.100000000000001" customHeight="1" x14ac:dyDescent="0.25">
      <c r="Q40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5" spans="17:17" ht="17.100000000000001" customHeight="1" x14ac:dyDescent="0.25">
      <c r="Q40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6" spans="17:17" ht="17.100000000000001" customHeight="1" x14ac:dyDescent="0.25">
      <c r="Q40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7" spans="17:17" ht="17.100000000000001" customHeight="1" x14ac:dyDescent="0.25">
      <c r="Q40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8" spans="17:17" ht="17.100000000000001" customHeight="1" x14ac:dyDescent="0.25">
      <c r="Q40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19" spans="17:17" ht="17.100000000000001" customHeight="1" x14ac:dyDescent="0.25">
      <c r="Q40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0" spans="17:17" ht="17.100000000000001" customHeight="1" x14ac:dyDescent="0.25">
      <c r="Q40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1" spans="17:17" ht="17.100000000000001" customHeight="1" x14ac:dyDescent="0.25">
      <c r="Q40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2" spans="17:17" ht="17.100000000000001" customHeight="1" x14ac:dyDescent="0.25">
      <c r="Q40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3" spans="17:17" ht="17.100000000000001" customHeight="1" x14ac:dyDescent="0.25">
      <c r="Q40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4" spans="17:17" ht="17.100000000000001" customHeight="1" x14ac:dyDescent="0.25">
      <c r="Q40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5" spans="17:17" ht="17.100000000000001" customHeight="1" x14ac:dyDescent="0.25">
      <c r="Q40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6" spans="17:17" ht="17.100000000000001" customHeight="1" x14ac:dyDescent="0.25">
      <c r="Q40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7" spans="17:17" ht="17.100000000000001" customHeight="1" x14ac:dyDescent="0.25">
      <c r="Q40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8" spans="17:17" ht="17.100000000000001" customHeight="1" x14ac:dyDescent="0.25">
      <c r="Q40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29" spans="17:17" ht="17.100000000000001" customHeight="1" x14ac:dyDescent="0.25">
      <c r="Q40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0" spans="17:17" ht="17.100000000000001" customHeight="1" x14ac:dyDescent="0.25">
      <c r="Q40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1" spans="17:17" ht="17.100000000000001" customHeight="1" x14ac:dyDescent="0.25">
      <c r="Q40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2" spans="17:17" ht="17.100000000000001" customHeight="1" x14ac:dyDescent="0.25">
      <c r="Q40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3" spans="17:17" ht="17.100000000000001" customHeight="1" x14ac:dyDescent="0.25">
      <c r="Q40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4" spans="17:17" ht="17.100000000000001" customHeight="1" x14ac:dyDescent="0.25">
      <c r="Q40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5" spans="17:17" ht="17.100000000000001" customHeight="1" x14ac:dyDescent="0.25">
      <c r="Q40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6" spans="17:17" ht="17.100000000000001" customHeight="1" x14ac:dyDescent="0.25">
      <c r="Q40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7" spans="17:17" ht="17.100000000000001" customHeight="1" x14ac:dyDescent="0.25">
      <c r="Q40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8" spans="17:17" ht="17.100000000000001" customHeight="1" x14ac:dyDescent="0.25">
      <c r="Q40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39" spans="17:17" ht="17.100000000000001" customHeight="1" x14ac:dyDescent="0.25">
      <c r="Q40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0" spans="17:17" ht="17.100000000000001" customHeight="1" x14ac:dyDescent="0.25">
      <c r="Q40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1" spans="17:17" ht="17.100000000000001" customHeight="1" x14ac:dyDescent="0.25">
      <c r="Q40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2" spans="17:17" ht="17.100000000000001" customHeight="1" x14ac:dyDescent="0.25">
      <c r="Q40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3" spans="17:17" ht="17.100000000000001" customHeight="1" x14ac:dyDescent="0.25">
      <c r="Q40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4" spans="17:17" ht="17.100000000000001" customHeight="1" x14ac:dyDescent="0.25">
      <c r="Q40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5" spans="17:17" ht="17.100000000000001" customHeight="1" x14ac:dyDescent="0.25">
      <c r="Q40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6" spans="17:17" ht="17.100000000000001" customHeight="1" x14ac:dyDescent="0.25">
      <c r="Q40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7" spans="17:17" ht="17.100000000000001" customHeight="1" x14ac:dyDescent="0.25">
      <c r="Q40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8" spans="17:17" ht="17.100000000000001" customHeight="1" x14ac:dyDescent="0.25">
      <c r="Q40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49" spans="17:17" ht="17.100000000000001" customHeight="1" x14ac:dyDescent="0.25">
      <c r="Q40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0" spans="17:17" ht="17.100000000000001" customHeight="1" x14ac:dyDescent="0.25">
      <c r="Q40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1" spans="17:17" ht="17.100000000000001" customHeight="1" x14ac:dyDescent="0.25">
      <c r="Q40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2" spans="17:17" ht="17.100000000000001" customHeight="1" x14ac:dyDescent="0.25">
      <c r="Q40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3" spans="17:17" ht="17.100000000000001" customHeight="1" x14ac:dyDescent="0.25">
      <c r="Q40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4" spans="17:17" ht="17.100000000000001" customHeight="1" x14ac:dyDescent="0.25">
      <c r="Q40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5" spans="17:17" ht="17.100000000000001" customHeight="1" x14ac:dyDescent="0.25">
      <c r="Q40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6" spans="17:17" ht="17.100000000000001" customHeight="1" x14ac:dyDescent="0.25">
      <c r="Q40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7" spans="17:17" ht="17.100000000000001" customHeight="1" x14ac:dyDescent="0.25">
      <c r="Q40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8" spans="17:17" ht="17.100000000000001" customHeight="1" x14ac:dyDescent="0.25">
      <c r="Q40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59" spans="17:17" ht="17.100000000000001" customHeight="1" x14ac:dyDescent="0.25">
      <c r="Q40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0" spans="17:17" ht="17.100000000000001" customHeight="1" x14ac:dyDescent="0.25">
      <c r="Q40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1" spans="17:17" ht="17.100000000000001" customHeight="1" x14ac:dyDescent="0.25">
      <c r="Q40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2" spans="17:17" ht="17.100000000000001" customHeight="1" x14ac:dyDescent="0.25">
      <c r="Q40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3" spans="17:17" ht="17.100000000000001" customHeight="1" x14ac:dyDescent="0.25">
      <c r="Q40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4" spans="17:17" ht="17.100000000000001" customHeight="1" x14ac:dyDescent="0.25">
      <c r="Q40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5" spans="17:17" ht="17.100000000000001" customHeight="1" x14ac:dyDescent="0.25">
      <c r="Q40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6" spans="17:17" ht="17.100000000000001" customHeight="1" x14ac:dyDescent="0.25">
      <c r="Q40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7" spans="17:17" ht="17.100000000000001" customHeight="1" x14ac:dyDescent="0.25">
      <c r="Q40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8" spans="17:17" ht="17.100000000000001" customHeight="1" x14ac:dyDescent="0.25">
      <c r="Q40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69" spans="17:17" ht="17.100000000000001" customHeight="1" x14ac:dyDescent="0.25">
      <c r="Q40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0" spans="17:17" ht="17.100000000000001" customHeight="1" x14ac:dyDescent="0.25">
      <c r="Q40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1" spans="17:17" ht="17.100000000000001" customHeight="1" x14ac:dyDescent="0.25">
      <c r="Q40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2" spans="17:17" ht="17.100000000000001" customHeight="1" x14ac:dyDescent="0.25">
      <c r="Q40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3" spans="17:17" ht="17.100000000000001" customHeight="1" x14ac:dyDescent="0.25">
      <c r="Q40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4" spans="17:17" ht="17.100000000000001" customHeight="1" x14ac:dyDescent="0.25">
      <c r="Q40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5" spans="17:17" ht="17.100000000000001" customHeight="1" x14ac:dyDescent="0.25">
      <c r="Q40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6" spans="17:17" ht="17.100000000000001" customHeight="1" x14ac:dyDescent="0.25">
      <c r="Q40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7" spans="17:17" ht="17.100000000000001" customHeight="1" x14ac:dyDescent="0.25">
      <c r="Q40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8" spans="17:17" ht="17.100000000000001" customHeight="1" x14ac:dyDescent="0.25">
      <c r="Q40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79" spans="17:17" ht="17.100000000000001" customHeight="1" x14ac:dyDescent="0.25">
      <c r="Q40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0" spans="17:17" ht="17.100000000000001" customHeight="1" x14ac:dyDescent="0.25">
      <c r="Q40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1" spans="17:17" ht="17.100000000000001" customHeight="1" x14ac:dyDescent="0.25">
      <c r="Q40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2" spans="17:17" ht="17.100000000000001" customHeight="1" x14ac:dyDescent="0.25">
      <c r="Q40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3" spans="17:17" ht="17.100000000000001" customHeight="1" x14ac:dyDescent="0.25">
      <c r="Q40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4" spans="17:17" ht="17.100000000000001" customHeight="1" x14ac:dyDescent="0.25">
      <c r="Q40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5" spans="17:17" ht="17.100000000000001" customHeight="1" x14ac:dyDescent="0.25">
      <c r="Q40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6" spans="17:17" ht="17.100000000000001" customHeight="1" x14ac:dyDescent="0.25">
      <c r="Q40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7" spans="17:17" ht="17.100000000000001" customHeight="1" x14ac:dyDescent="0.25">
      <c r="Q40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8" spans="17:17" ht="17.100000000000001" customHeight="1" x14ac:dyDescent="0.25">
      <c r="Q40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89" spans="17:17" ht="17.100000000000001" customHeight="1" x14ac:dyDescent="0.25">
      <c r="Q40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0" spans="17:17" ht="17.100000000000001" customHeight="1" x14ac:dyDescent="0.25">
      <c r="Q40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1" spans="17:17" ht="17.100000000000001" customHeight="1" x14ac:dyDescent="0.25">
      <c r="Q40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2" spans="17:17" ht="17.100000000000001" customHeight="1" x14ac:dyDescent="0.25">
      <c r="Q40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3" spans="17:17" ht="17.100000000000001" customHeight="1" x14ac:dyDescent="0.25">
      <c r="Q40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4" spans="17:17" ht="17.100000000000001" customHeight="1" x14ac:dyDescent="0.25">
      <c r="Q40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5" spans="17:17" ht="17.100000000000001" customHeight="1" x14ac:dyDescent="0.25">
      <c r="Q40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6" spans="17:17" ht="17.100000000000001" customHeight="1" x14ac:dyDescent="0.25">
      <c r="Q40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7" spans="17:17" ht="17.100000000000001" customHeight="1" x14ac:dyDescent="0.25">
      <c r="Q40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8" spans="17:17" ht="17.100000000000001" customHeight="1" x14ac:dyDescent="0.25">
      <c r="Q40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099" spans="17:17" ht="17.100000000000001" customHeight="1" x14ac:dyDescent="0.25">
      <c r="Q40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0" spans="17:17" ht="17.100000000000001" customHeight="1" x14ac:dyDescent="0.25">
      <c r="Q41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1" spans="17:17" ht="17.100000000000001" customHeight="1" x14ac:dyDescent="0.25">
      <c r="Q41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2" spans="17:17" ht="17.100000000000001" customHeight="1" x14ac:dyDescent="0.25">
      <c r="Q41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3" spans="17:17" ht="17.100000000000001" customHeight="1" x14ac:dyDescent="0.25">
      <c r="Q41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4" spans="17:17" ht="17.100000000000001" customHeight="1" x14ac:dyDescent="0.25">
      <c r="Q41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5" spans="17:17" ht="17.100000000000001" customHeight="1" x14ac:dyDescent="0.25">
      <c r="Q41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6" spans="17:17" ht="17.100000000000001" customHeight="1" x14ac:dyDescent="0.25">
      <c r="Q41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7" spans="17:17" ht="17.100000000000001" customHeight="1" x14ac:dyDescent="0.25">
      <c r="Q41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8" spans="17:17" ht="17.100000000000001" customHeight="1" x14ac:dyDescent="0.25">
      <c r="Q41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09" spans="17:17" ht="17.100000000000001" customHeight="1" x14ac:dyDescent="0.25">
      <c r="Q41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0" spans="17:17" ht="17.100000000000001" customHeight="1" x14ac:dyDescent="0.25">
      <c r="Q41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1" spans="17:17" ht="17.100000000000001" customHeight="1" x14ac:dyDescent="0.25">
      <c r="Q41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2" spans="17:17" ht="17.100000000000001" customHeight="1" x14ac:dyDescent="0.25">
      <c r="Q41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3" spans="17:17" ht="17.100000000000001" customHeight="1" x14ac:dyDescent="0.25">
      <c r="Q41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4" spans="17:17" ht="17.100000000000001" customHeight="1" x14ac:dyDescent="0.25">
      <c r="Q41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5" spans="17:17" ht="17.100000000000001" customHeight="1" x14ac:dyDescent="0.25">
      <c r="Q41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6" spans="17:17" ht="17.100000000000001" customHeight="1" x14ac:dyDescent="0.25">
      <c r="Q41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7" spans="17:17" ht="17.100000000000001" customHeight="1" x14ac:dyDescent="0.25">
      <c r="Q41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8" spans="17:17" ht="17.100000000000001" customHeight="1" x14ac:dyDescent="0.25">
      <c r="Q41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19" spans="17:17" ht="17.100000000000001" customHeight="1" x14ac:dyDescent="0.25">
      <c r="Q41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0" spans="17:17" ht="17.100000000000001" customHeight="1" x14ac:dyDescent="0.25">
      <c r="Q41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1" spans="17:17" ht="17.100000000000001" customHeight="1" x14ac:dyDescent="0.25">
      <c r="Q41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2" spans="17:17" ht="17.100000000000001" customHeight="1" x14ac:dyDescent="0.25">
      <c r="Q41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3" spans="17:17" ht="17.100000000000001" customHeight="1" x14ac:dyDescent="0.25">
      <c r="Q41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4" spans="17:17" ht="17.100000000000001" customHeight="1" x14ac:dyDescent="0.25">
      <c r="Q41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5" spans="17:17" ht="17.100000000000001" customHeight="1" x14ac:dyDescent="0.25">
      <c r="Q41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6" spans="17:17" ht="17.100000000000001" customHeight="1" x14ac:dyDescent="0.25">
      <c r="Q41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7" spans="17:17" ht="17.100000000000001" customHeight="1" x14ac:dyDescent="0.25">
      <c r="Q41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8" spans="17:17" ht="17.100000000000001" customHeight="1" x14ac:dyDescent="0.25">
      <c r="Q41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29" spans="17:17" ht="17.100000000000001" customHeight="1" x14ac:dyDescent="0.25">
      <c r="Q41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0" spans="17:17" ht="17.100000000000001" customHeight="1" x14ac:dyDescent="0.25">
      <c r="Q41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1" spans="17:17" ht="17.100000000000001" customHeight="1" x14ac:dyDescent="0.25">
      <c r="Q41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2" spans="17:17" ht="17.100000000000001" customHeight="1" x14ac:dyDescent="0.25">
      <c r="Q41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3" spans="17:17" ht="17.100000000000001" customHeight="1" x14ac:dyDescent="0.25">
      <c r="Q41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4" spans="17:17" ht="17.100000000000001" customHeight="1" x14ac:dyDescent="0.25">
      <c r="Q41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5" spans="17:17" ht="17.100000000000001" customHeight="1" x14ac:dyDescent="0.25">
      <c r="Q41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6" spans="17:17" ht="17.100000000000001" customHeight="1" x14ac:dyDescent="0.25">
      <c r="Q41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7" spans="17:17" ht="17.100000000000001" customHeight="1" x14ac:dyDescent="0.25">
      <c r="Q41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8" spans="17:17" ht="17.100000000000001" customHeight="1" x14ac:dyDescent="0.25">
      <c r="Q41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39" spans="17:17" ht="17.100000000000001" customHeight="1" x14ac:dyDescent="0.25">
      <c r="Q41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0" spans="17:17" ht="17.100000000000001" customHeight="1" x14ac:dyDescent="0.25">
      <c r="Q41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1" spans="17:17" ht="17.100000000000001" customHeight="1" x14ac:dyDescent="0.25">
      <c r="Q41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2" spans="17:17" ht="17.100000000000001" customHeight="1" x14ac:dyDescent="0.25">
      <c r="Q41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3" spans="17:17" ht="17.100000000000001" customHeight="1" x14ac:dyDescent="0.25">
      <c r="Q41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4" spans="17:17" ht="17.100000000000001" customHeight="1" x14ac:dyDescent="0.25">
      <c r="Q41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5" spans="17:17" ht="17.100000000000001" customHeight="1" x14ac:dyDescent="0.25">
      <c r="Q41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6" spans="17:17" ht="17.100000000000001" customHeight="1" x14ac:dyDescent="0.25">
      <c r="Q41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7" spans="17:17" ht="17.100000000000001" customHeight="1" x14ac:dyDescent="0.25">
      <c r="Q41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8" spans="17:17" ht="17.100000000000001" customHeight="1" x14ac:dyDescent="0.25">
      <c r="Q41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49" spans="17:17" ht="17.100000000000001" customHeight="1" x14ac:dyDescent="0.25">
      <c r="Q41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0" spans="17:17" ht="17.100000000000001" customHeight="1" x14ac:dyDescent="0.25">
      <c r="Q41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1" spans="17:17" ht="17.100000000000001" customHeight="1" x14ac:dyDescent="0.25">
      <c r="Q41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2" spans="17:17" ht="17.100000000000001" customHeight="1" x14ac:dyDescent="0.25">
      <c r="Q41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3" spans="17:17" ht="17.100000000000001" customHeight="1" x14ac:dyDescent="0.25">
      <c r="Q41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4" spans="17:17" ht="17.100000000000001" customHeight="1" x14ac:dyDescent="0.25">
      <c r="Q41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5" spans="17:17" ht="17.100000000000001" customHeight="1" x14ac:dyDescent="0.25">
      <c r="Q41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6" spans="17:17" ht="17.100000000000001" customHeight="1" x14ac:dyDescent="0.25">
      <c r="Q41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7" spans="17:17" ht="17.100000000000001" customHeight="1" x14ac:dyDescent="0.25">
      <c r="Q41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8" spans="17:17" ht="17.100000000000001" customHeight="1" x14ac:dyDescent="0.25">
      <c r="Q41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59" spans="17:17" ht="17.100000000000001" customHeight="1" x14ac:dyDescent="0.25">
      <c r="Q41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0" spans="17:17" ht="17.100000000000001" customHeight="1" x14ac:dyDescent="0.25">
      <c r="Q41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1" spans="17:17" ht="17.100000000000001" customHeight="1" x14ac:dyDescent="0.25">
      <c r="Q41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2" spans="17:17" ht="17.100000000000001" customHeight="1" x14ac:dyDescent="0.25">
      <c r="Q41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3" spans="17:17" ht="17.100000000000001" customHeight="1" x14ac:dyDescent="0.25">
      <c r="Q41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4" spans="17:17" ht="17.100000000000001" customHeight="1" x14ac:dyDescent="0.25">
      <c r="Q41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5" spans="17:17" ht="17.100000000000001" customHeight="1" x14ac:dyDescent="0.25">
      <c r="Q41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6" spans="17:17" ht="17.100000000000001" customHeight="1" x14ac:dyDescent="0.25">
      <c r="Q41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7" spans="17:17" ht="17.100000000000001" customHeight="1" x14ac:dyDescent="0.25">
      <c r="Q41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8" spans="17:17" ht="17.100000000000001" customHeight="1" x14ac:dyDescent="0.25">
      <c r="Q41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69" spans="17:17" ht="17.100000000000001" customHeight="1" x14ac:dyDescent="0.25">
      <c r="Q41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0" spans="17:17" ht="17.100000000000001" customHeight="1" x14ac:dyDescent="0.25">
      <c r="Q41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1" spans="17:17" ht="17.100000000000001" customHeight="1" x14ac:dyDescent="0.25">
      <c r="Q41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2" spans="17:17" ht="17.100000000000001" customHeight="1" x14ac:dyDescent="0.25">
      <c r="Q41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3" spans="17:17" ht="17.100000000000001" customHeight="1" x14ac:dyDescent="0.25">
      <c r="Q41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4" spans="17:17" ht="17.100000000000001" customHeight="1" x14ac:dyDescent="0.25">
      <c r="Q41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5" spans="17:17" ht="17.100000000000001" customHeight="1" x14ac:dyDescent="0.25">
      <c r="Q41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6" spans="17:17" ht="17.100000000000001" customHeight="1" x14ac:dyDescent="0.25">
      <c r="Q41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7" spans="17:17" ht="17.100000000000001" customHeight="1" x14ac:dyDescent="0.25">
      <c r="Q41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8" spans="17:17" ht="17.100000000000001" customHeight="1" x14ac:dyDescent="0.25">
      <c r="Q41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79" spans="17:17" ht="17.100000000000001" customHeight="1" x14ac:dyDescent="0.25">
      <c r="Q41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0" spans="17:17" ht="17.100000000000001" customHeight="1" x14ac:dyDescent="0.25">
      <c r="Q41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1" spans="17:17" ht="17.100000000000001" customHeight="1" x14ac:dyDescent="0.25">
      <c r="Q41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2" spans="17:17" ht="17.100000000000001" customHeight="1" x14ac:dyDescent="0.25">
      <c r="Q41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3" spans="17:17" ht="17.100000000000001" customHeight="1" x14ac:dyDescent="0.25">
      <c r="Q41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4" spans="17:17" ht="17.100000000000001" customHeight="1" x14ac:dyDescent="0.25">
      <c r="Q41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5" spans="17:17" ht="17.100000000000001" customHeight="1" x14ac:dyDescent="0.25">
      <c r="Q41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6" spans="17:17" ht="17.100000000000001" customHeight="1" x14ac:dyDescent="0.25">
      <c r="Q41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7" spans="17:17" ht="17.100000000000001" customHeight="1" x14ac:dyDescent="0.25">
      <c r="Q41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8" spans="17:17" ht="17.100000000000001" customHeight="1" x14ac:dyDescent="0.25">
      <c r="Q41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89" spans="17:17" ht="17.100000000000001" customHeight="1" x14ac:dyDescent="0.25">
      <c r="Q41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0" spans="17:17" ht="17.100000000000001" customHeight="1" x14ac:dyDescent="0.25">
      <c r="Q41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1" spans="17:17" ht="17.100000000000001" customHeight="1" x14ac:dyDescent="0.25">
      <c r="Q41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2" spans="17:17" ht="17.100000000000001" customHeight="1" x14ac:dyDescent="0.25">
      <c r="Q41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3" spans="17:17" ht="17.100000000000001" customHeight="1" x14ac:dyDescent="0.25">
      <c r="Q41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4" spans="17:17" ht="17.100000000000001" customHeight="1" x14ac:dyDescent="0.25">
      <c r="Q41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5" spans="17:17" ht="17.100000000000001" customHeight="1" x14ac:dyDescent="0.25">
      <c r="Q41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6" spans="17:17" ht="17.100000000000001" customHeight="1" x14ac:dyDescent="0.25">
      <c r="Q41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7" spans="17:17" ht="17.100000000000001" customHeight="1" x14ac:dyDescent="0.25">
      <c r="Q41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8" spans="17:17" ht="17.100000000000001" customHeight="1" x14ac:dyDescent="0.25">
      <c r="Q41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199" spans="17:17" ht="17.100000000000001" customHeight="1" x14ac:dyDescent="0.25">
      <c r="Q41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0" spans="17:17" ht="17.100000000000001" customHeight="1" x14ac:dyDescent="0.25">
      <c r="Q42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1" spans="17:17" ht="17.100000000000001" customHeight="1" x14ac:dyDescent="0.25">
      <c r="Q42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2" spans="17:17" ht="17.100000000000001" customHeight="1" x14ac:dyDescent="0.25">
      <c r="Q42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3" spans="17:17" ht="17.100000000000001" customHeight="1" x14ac:dyDescent="0.25">
      <c r="Q42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4" spans="17:17" ht="17.100000000000001" customHeight="1" x14ac:dyDescent="0.25">
      <c r="Q42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5" spans="17:17" ht="17.100000000000001" customHeight="1" x14ac:dyDescent="0.25">
      <c r="Q42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6" spans="17:17" ht="17.100000000000001" customHeight="1" x14ac:dyDescent="0.25">
      <c r="Q42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7" spans="17:17" ht="17.100000000000001" customHeight="1" x14ac:dyDescent="0.25">
      <c r="Q42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8" spans="17:17" ht="17.100000000000001" customHeight="1" x14ac:dyDescent="0.25">
      <c r="Q42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09" spans="17:17" ht="17.100000000000001" customHeight="1" x14ac:dyDescent="0.25">
      <c r="Q42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0" spans="17:17" ht="17.100000000000001" customHeight="1" x14ac:dyDescent="0.25">
      <c r="Q42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1" spans="17:17" ht="17.100000000000001" customHeight="1" x14ac:dyDescent="0.25">
      <c r="Q42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2" spans="17:17" ht="17.100000000000001" customHeight="1" x14ac:dyDescent="0.25">
      <c r="Q42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3" spans="17:17" ht="17.100000000000001" customHeight="1" x14ac:dyDescent="0.25">
      <c r="Q42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4" spans="17:17" ht="17.100000000000001" customHeight="1" x14ac:dyDescent="0.25">
      <c r="Q42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5" spans="17:17" ht="17.100000000000001" customHeight="1" x14ac:dyDescent="0.25">
      <c r="Q42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6" spans="17:17" ht="17.100000000000001" customHeight="1" x14ac:dyDescent="0.25">
      <c r="Q42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7" spans="17:17" ht="17.100000000000001" customHeight="1" x14ac:dyDescent="0.25">
      <c r="Q42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8" spans="17:17" ht="17.100000000000001" customHeight="1" x14ac:dyDescent="0.25">
      <c r="Q42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19" spans="17:17" ht="17.100000000000001" customHeight="1" x14ac:dyDescent="0.25">
      <c r="Q42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0" spans="17:17" ht="17.100000000000001" customHeight="1" x14ac:dyDescent="0.25">
      <c r="Q42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1" spans="17:17" ht="17.100000000000001" customHeight="1" x14ac:dyDescent="0.25">
      <c r="Q42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2" spans="17:17" ht="17.100000000000001" customHeight="1" x14ac:dyDescent="0.25">
      <c r="Q42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3" spans="17:17" ht="17.100000000000001" customHeight="1" x14ac:dyDescent="0.25">
      <c r="Q42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4" spans="17:17" ht="17.100000000000001" customHeight="1" x14ac:dyDescent="0.25">
      <c r="Q42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5" spans="17:17" ht="17.100000000000001" customHeight="1" x14ac:dyDescent="0.25">
      <c r="Q42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6" spans="17:17" ht="17.100000000000001" customHeight="1" x14ac:dyDescent="0.25">
      <c r="Q42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7" spans="17:17" ht="17.100000000000001" customHeight="1" x14ac:dyDescent="0.25">
      <c r="Q42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8" spans="17:17" ht="17.100000000000001" customHeight="1" x14ac:dyDescent="0.25">
      <c r="Q42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29" spans="17:17" ht="17.100000000000001" customHeight="1" x14ac:dyDescent="0.25">
      <c r="Q42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0" spans="17:17" ht="17.100000000000001" customHeight="1" x14ac:dyDescent="0.25">
      <c r="Q42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1" spans="17:17" ht="17.100000000000001" customHeight="1" x14ac:dyDescent="0.25">
      <c r="Q42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2" spans="17:17" ht="17.100000000000001" customHeight="1" x14ac:dyDescent="0.25">
      <c r="Q42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3" spans="17:17" ht="17.100000000000001" customHeight="1" x14ac:dyDescent="0.25">
      <c r="Q42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4" spans="17:17" ht="17.100000000000001" customHeight="1" x14ac:dyDescent="0.25">
      <c r="Q42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5" spans="17:17" ht="17.100000000000001" customHeight="1" x14ac:dyDescent="0.25">
      <c r="Q42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6" spans="17:17" ht="17.100000000000001" customHeight="1" x14ac:dyDescent="0.25">
      <c r="Q42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7" spans="17:17" ht="17.100000000000001" customHeight="1" x14ac:dyDescent="0.25">
      <c r="Q42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8" spans="17:17" ht="17.100000000000001" customHeight="1" x14ac:dyDescent="0.25">
      <c r="Q42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39" spans="17:17" ht="17.100000000000001" customHeight="1" x14ac:dyDescent="0.25">
      <c r="Q42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0" spans="17:17" ht="17.100000000000001" customHeight="1" x14ac:dyDescent="0.25">
      <c r="Q42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1" spans="17:17" ht="17.100000000000001" customHeight="1" x14ac:dyDescent="0.25">
      <c r="Q42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2" spans="17:17" ht="17.100000000000001" customHeight="1" x14ac:dyDescent="0.25">
      <c r="Q42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3" spans="17:17" ht="17.100000000000001" customHeight="1" x14ac:dyDescent="0.25">
      <c r="Q42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4" spans="17:17" ht="17.100000000000001" customHeight="1" x14ac:dyDescent="0.25">
      <c r="Q42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5" spans="17:17" ht="17.100000000000001" customHeight="1" x14ac:dyDescent="0.25">
      <c r="Q42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6" spans="17:17" ht="17.100000000000001" customHeight="1" x14ac:dyDescent="0.25">
      <c r="Q42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7" spans="17:17" ht="17.100000000000001" customHeight="1" x14ac:dyDescent="0.25">
      <c r="Q42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8" spans="17:17" ht="17.100000000000001" customHeight="1" x14ac:dyDescent="0.25">
      <c r="Q42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49" spans="17:17" ht="17.100000000000001" customHeight="1" x14ac:dyDescent="0.25">
      <c r="Q42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0" spans="17:17" ht="17.100000000000001" customHeight="1" x14ac:dyDescent="0.25">
      <c r="Q42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1" spans="17:17" ht="17.100000000000001" customHeight="1" x14ac:dyDescent="0.25">
      <c r="Q42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2" spans="17:17" ht="17.100000000000001" customHeight="1" x14ac:dyDescent="0.25">
      <c r="Q42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3" spans="17:17" ht="17.100000000000001" customHeight="1" x14ac:dyDescent="0.25">
      <c r="Q42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4" spans="17:17" ht="17.100000000000001" customHeight="1" x14ac:dyDescent="0.25">
      <c r="Q42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5" spans="17:17" ht="17.100000000000001" customHeight="1" x14ac:dyDescent="0.25">
      <c r="Q42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6" spans="17:17" ht="17.100000000000001" customHeight="1" x14ac:dyDescent="0.25">
      <c r="Q42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7" spans="17:17" ht="17.100000000000001" customHeight="1" x14ac:dyDescent="0.25">
      <c r="Q42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8" spans="17:17" ht="17.100000000000001" customHeight="1" x14ac:dyDescent="0.25">
      <c r="Q42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59" spans="17:17" ht="17.100000000000001" customHeight="1" x14ac:dyDescent="0.25">
      <c r="Q42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0" spans="17:17" ht="17.100000000000001" customHeight="1" x14ac:dyDescent="0.25">
      <c r="Q42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1" spans="17:17" ht="17.100000000000001" customHeight="1" x14ac:dyDescent="0.25">
      <c r="Q42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2" spans="17:17" ht="17.100000000000001" customHeight="1" x14ac:dyDescent="0.25">
      <c r="Q42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3" spans="17:17" ht="17.100000000000001" customHeight="1" x14ac:dyDescent="0.25">
      <c r="Q42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4" spans="17:17" ht="17.100000000000001" customHeight="1" x14ac:dyDescent="0.25">
      <c r="Q42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5" spans="17:17" ht="17.100000000000001" customHeight="1" x14ac:dyDescent="0.25">
      <c r="Q42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6" spans="17:17" ht="17.100000000000001" customHeight="1" x14ac:dyDescent="0.25">
      <c r="Q42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7" spans="17:17" ht="17.100000000000001" customHeight="1" x14ac:dyDescent="0.25">
      <c r="Q42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8" spans="17:17" ht="17.100000000000001" customHeight="1" x14ac:dyDescent="0.25">
      <c r="Q42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69" spans="17:17" ht="17.100000000000001" customHeight="1" x14ac:dyDescent="0.25">
      <c r="Q42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0" spans="17:17" ht="17.100000000000001" customHeight="1" x14ac:dyDescent="0.25">
      <c r="Q42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1" spans="17:17" ht="17.100000000000001" customHeight="1" x14ac:dyDescent="0.25">
      <c r="Q42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2" spans="17:17" ht="17.100000000000001" customHeight="1" x14ac:dyDescent="0.25">
      <c r="Q42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3" spans="17:17" ht="17.100000000000001" customHeight="1" x14ac:dyDescent="0.25">
      <c r="Q42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4" spans="17:17" ht="17.100000000000001" customHeight="1" x14ac:dyDescent="0.25">
      <c r="Q42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5" spans="17:17" ht="17.100000000000001" customHeight="1" x14ac:dyDescent="0.25">
      <c r="Q42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6" spans="17:17" ht="17.100000000000001" customHeight="1" x14ac:dyDescent="0.25">
      <c r="Q42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7" spans="17:17" ht="17.100000000000001" customHeight="1" x14ac:dyDescent="0.25">
      <c r="Q42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8" spans="17:17" ht="17.100000000000001" customHeight="1" x14ac:dyDescent="0.25">
      <c r="Q42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79" spans="17:17" ht="17.100000000000001" customHeight="1" x14ac:dyDescent="0.25">
      <c r="Q42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0" spans="17:17" ht="17.100000000000001" customHeight="1" x14ac:dyDescent="0.25">
      <c r="Q42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1" spans="17:17" ht="17.100000000000001" customHeight="1" x14ac:dyDescent="0.25">
      <c r="Q42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2" spans="17:17" ht="17.100000000000001" customHeight="1" x14ac:dyDescent="0.25">
      <c r="Q42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3" spans="17:17" ht="17.100000000000001" customHeight="1" x14ac:dyDescent="0.25">
      <c r="Q42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4" spans="17:17" ht="17.100000000000001" customHeight="1" x14ac:dyDescent="0.25">
      <c r="Q42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5" spans="17:17" ht="17.100000000000001" customHeight="1" x14ac:dyDescent="0.25">
      <c r="Q42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6" spans="17:17" ht="17.100000000000001" customHeight="1" x14ac:dyDescent="0.25">
      <c r="Q42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7" spans="17:17" ht="17.100000000000001" customHeight="1" x14ac:dyDescent="0.25">
      <c r="Q42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8" spans="17:17" ht="17.100000000000001" customHeight="1" x14ac:dyDescent="0.25">
      <c r="Q42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89" spans="17:17" ht="17.100000000000001" customHeight="1" x14ac:dyDescent="0.25">
      <c r="Q42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0" spans="17:17" ht="17.100000000000001" customHeight="1" x14ac:dyDescent="0.25">
      <c r="Q42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1" spans="17:17" ht="17.100000000000001" customHeight="1" x14ac:dyDescent="0.25">
      <c r="Q42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2" spans="17:17" ht="17.100000000000001" customHeight="1" x14ac:dyDescent="0.25">
      <c r="Q42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3" spans="17:17" ht="17.100000000000001" customHeight="1" x14ac:dyDescent="0.25">
      <c r="Q42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4" spans="17:17" ht="17.100000000000001" customHeight="1" x14ac:dyDescent="0.25">
      <c r="Q42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5" spans="17:17" ht="17.100000000000001" customHeight="1" x14ac:dyDescent="0.25">
      <c r="Q42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6" spans="17:17" ht="17.100000000000001" customHeight="1" x14ac:dyDescent="0.25">
      <c r="Q42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7" spans="17:17" ht="17.100000000000001" customHeight="1" x14ac:dyDescent="0.25">
      <c r="Q42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8" spans="17:17" ht="17.100000000000001" customHeight="1" x14ac:dyDescent="0.25">
      <c r="Q42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299" spans="17:17" ht="17.100000000000001" customHeight="1" x14ac:dyDescent="0.25">
      <c r="Q42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0" spans="17:17" ht="17.100000000000001" customHeight="1" x14ac:dyDescent="0.25">
      <c r="Q43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1" spans="17:17" ht="17.100000000000001" customHeight="1" x14ac:dyDescent="0.25">
      <c r="Q43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2" spans="17:17" ht="17.100000000000001" customHeight="1" x14ac:dyDescent="0.25">
      <c r="Q43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3" spans="17:17" ht="17.100000000000001" customHeight="1" x14ac:dyDescent="0.25">
      <c r="Q43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4" spans="17:17" ht="17.100000000000001" customHeight="1" x14ac:dyDescent="0.25">
      <c r="Q43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5" spans="17:17" ht="17.100000000000001" customHeight="1" x14ac:dyDescent="0.25">
      <c r="Q43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6" spans="17:17" ht="17.100000000000001" customHeight="1" x14ac:dyDescent="0.25">
      <c r="Q43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7" spans="17:17" ht="17.100000000000001" customHeight="1" x14ac:dyDescent="0.25">
      <c r="Q43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8" spans="17:17" ht="17.100000000000001" customHeight="1" x14ac:dyDescent="0.25">
      <c r="Q43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09" spans="17:17" ht="17.100000000000001" customHeight="1" x14ac:dyDescent="0.25">
      <c r="Q43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0" spans="17:17" ht="17.100000000000001" customHeight="1" x14ac:dyDescent="0.25">
      <c r="Q43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1" spans="17:17" ht="17.100000000000001" customHeight="1" x14ac:dyDescent="0.25">
      <c r="Q43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2" spans="17:17" ht="17.100000000000001" customHeight="1" x14ac:dyDescent="0.25">
      <c r="Q43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3" spans="17:17" ht="17.100000000000001" customHeight="1" x14ac:dyDescent="0.25">
      <c r="Q43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4" spans="17:17" ht="17.100000000000001" customHeight="1" x14ac:dyDescent="0.25">
      <c r="Q43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5" spans="17:17" ht="17.100000000000001" customHeight="1" x14ac:dyDescent="0.25">
      <c r="Q43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6" spans="17:17" ht="17.100000000000001" customHeight="1" x14ac:dyDescent="0.25">
      <c r="Q43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7" spans="17:17" ht="17.100000000000001" customHeight="1" x14ac:dyDescent="0.25">
      <c r="Q43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8" spans="17:17" ht="17.100000000000001" customHeight="1" x14ac:dyDescent="0.25">
      <c r="Q43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19" spans="17:17" ht="17.100000000000001" customHeight="1" x14ac:dyDescent="0.25">
      <c r="Q43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0" spans="17:17" ht="17.100000000000001" customHeight="1" x14ac:dyDescent="0.25">
      <c r="Q43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1" spans="17:17" ht="17.100000000000001" customHeight="1" x14ac:dyDescent="0.25">
      <c r="Q43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2" spans="17:17" ht="17.100000000000001" customHeight="1" x14ac:dyDescent="0.25">
      <c r="Q43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3" spans="17:17" ht="17.100000000000001" customHeight="1" x14ac:dyDescent="0.25">
      <c r="Q43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4" spans="17:17" ht="17.100000000000001" customHeight="1" x14ac:dyDescent="0.25">
      <c r="Q43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5" spans="17:17" ht="17.100000000000001" customHeight="1" x14ac:dyDescent="0.25">
      <c r="Q43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6" spans="17:17" ht="17.100000000000001" customHeight="1" x14ac:dyDescent="0.25">
      <c r="Q43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7" spans="17:17" ht="17.100000000000001" customHeight="1" x14ac:dyDescent="0.25">
      <c r="Q43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8" spans="17:17" ht="17.100000000000001" customHeight="1" x14ac:dyDescent="0.25">
      <c r="Q43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29" spans="17:17" ht="17.100000000000001" customHeight="1" x14ac:dyDescent="0.25">
      <c r="Q43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0" spans="17:17" ht="17.100000000000001" customHeight="1" x14ac:dyDescent="0.25">
      <c r="Q43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1" spans="17:17" ht="17.100000000000001" customHeight="1" x14ac:dyDescent="0.25">
      <c r="Q43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2" spans="17:17" ht="17.100000000000001" customHeight="1" x14ac:dyDescent="0.25">
      <c r="Q43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3" spans="17:17" ht="17.100000000000001" customHeight="1" x14ac:dyDescent="0.25">
      <c r="Q43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4" spans="17:17" ht="17.100000000000001" customHeight="1" x14ac:dyDescent="0.25">
      <c r="Q43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5" spans="17:17" ht="17.100000000000001" customHeight="1" x14ac:dyDescent="0.25">
      <c r="Q43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6" spans="17:17" ht="17.100000000000001" customHeight="1" x14ac:dyDescent="0.25">
      <c r="Q43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7" spans="17:17" ht="17.100000000000001" customHeight="1" x14ac:dyDescent="0.25">
      <c r="Q43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8" spans="17:17" ht="17.100000000000001" customHeight="1" x14ac:dyDescent="0.25">
      <c r="Q43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39" spans="17:17" ht="17.100000000000001" customHeight="1" x14ac:dyDescent="0.25">
      <c r="Q43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0" spans="17:17" ht="17.100000000000001" customHeight="1" x14ac:dyDescent="0.25">
      <c r="Q43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1" spans="17:17" ht="17.100000000000001" customHeight="1" x14ac:dyDescent="0.25">
      <c r="Q43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2" spans="17:17" ht="17.100000000000001" customHeight="1" x14ac:dyDescent="0.25">
      <c r="Q43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3" spans="17:17" ht="17.100000000000001" customHeight="1" x14ac:dyDescent="0.25">
      <c r="Q43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4" spans="17:17" ht="17.100000000000001" customHeight="1" x14ac:dyDescent="0.25">
      <c r="Q43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5" spans="17:17" ht="17.100000000000001" customHeight="1" x14ac:dyDescent="0.25">
      <c r="Q43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6" spans="17:17" ht="17.100000000000001" customHeight="1" x14ac:dyDescent="0.25">
      <c r="Q43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7" spans="17:17" ht="17.100000000000001" customHeight="1" x14ac:dyDescent="0.25">
      <c r="Q43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8" spans="17:17" ht="17.100000000000001" customHeight="1" x14ac:dyDescent="0.25">
      <c r="Q43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49" spans="17:17" ht="17.100000000000001" customHeight="1" x14ac:dyDescent="0.25">
      <c r="Q43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0" spans="17:17" ht="17.100000000000001" customHeight="1" x14ac:dyDescent="0.25">
      <c r="Q43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1" spans="17:17" ht="17.100000000000001" customHeight="1" x14ac:dyDescent="0.25">
      <c r="Q43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2" spans="17:17" ht="17.100000000000001" customHeight="1" x14ac:dyDescent="0.25">
      <c r="Q43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3" spans="17:17" ht="17.100000000000001" customHeight="1" x14ac:dyDescent="0.25">
      <c r="Q43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4" spans="17:17" ht="17.100000000000001" customHeight="1" x14ac:dyDescent="0.25">
      <c r="Q43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5" spans="17:17" ht="17.100000000000001" customHeight="1" x14ac:dyDescent="0.25">
      <c r="Q43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6" spans="17:17" ht="17.100000000000001" customHeight="1" x14ac:dyDescent="0.25">
      <c r="Q43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7" spans="17:17" ht="17.100000000000001" customHeight="1" x14ac:dyDescent="0.25">
      <c r="Q43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8" spans="17:17" ht="17.100000000000001" customHeight="1" x14ac:dyDescent="0.25">
      <c r="Q43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59" spans="17:17" ht="17.100000000000001" customHeight="1" x14ac:dyDescent="0.25">
      <c r="Q43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0" spans="17:17" ht="17.100000000000001" customHeight="1" x14ac:dyDescent="0.25">
      <c r="Q43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1" spans="17:17" ht="17.100000000000001" customHeight="1" x14ac:dyDescent="0.25">
      <c r="Q43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2" spans="17:17" ht="17.100000000000001" customHeight="1" x14ac:dyDescent="0.25">
      <c r="Q43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3" spans="17:17" ht="17.100000000000001" customHeight="1" x14ac:dyDescent="0.25">
      <c r="Q43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4" spans="17:17" ht="17.100000000000001" customHeight="1" x14ac:dyDescent="0.25">
      <c r="Q43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5" spans="17:17" ht="17.100000000000001" customHeight="1" x14ac:dyDescent="0.25">
      <c r="Q43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6" spans="17:17" ht="17.100000000000001" customHeight="1" x14ac:dyDescent="0.25">
      <c r="Q43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7" spans="17:17" ht="17.100000000000001" customHeight="1" x14ac:dyDescent="0.25">
      <c r="Q43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8" spans="17:17" ht="17.100000000000001" customHeight="1" x14ac:dyDescent="0.25">
      <c r="Q43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69" spans="17:17" ht="17.100000000000001" customHeight="1" x14ac:dyDescent="0.25">
      <c r="Q43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0" spans="17:17" ht="17.100000000000001" customHeight="1" x14ac:dyDescent="0.25">
      <c r="Q43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1" spans="17:17" ht="17.100000000000001" customHeight="1" x14ac:dyDescent="0.25">
      <c r="Q43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2" spans="17:17" ht="17.100000000000001" customHeight="1" x14ac:dyDescent="0.25">
      <c r="Q43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3" spans="17:17" ht="17.100000000000001" customHeight="1" x14ac:dyDescent="0.25">
      <c r="Q43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4" spans="17:17" ht="17.100000000000001" customHeight="1" x14ac:dyDescent="0.25">
      <c r="Q43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5" spans="17:17" ht="17.100000000000001" customHeight="1" x14ac:dyDescent="0.25">
      <c r="Q43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6" spans="17:17" ht="17.100000000000001" customHeight="1" x14ac:dyDescent="0.25">
      <c r="Q43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7" spans="17:17" ht="17.100000000000001" customHeight="1" x14ac:dyDescent="0.25">
      <c r="Q43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8" spans="17:17" ht="17.100000000000001" customHeight="1" x14ac:dyDescent="0.25">
      <c r="Q43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79" spans="17:17" ht="17.100000000000001" customHeight="1" x14ac:dyDescent="0.25">
      <c r="Q43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0" spans="17:17" ht="17.100000000000001" customHeight="1" x14ac:dyDescent="0.25">
      <c r="Q43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1" spans="17:17" ht="17.100000000000001" customHeight="1" x14ac:dyDescent="0.25">
      <c r="Q43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2" spans="17:17" ht="17.100000000000001" customHeight="1" x14ac:dyDescent="0.25">
      <c r="Q43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3" spans="17:17" ht="17.100000000000001" customHeight="1" x14ac:dyDescent="0.25">
      <c r="Q43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4" spans="17:17" ht="17.100000000000001" customHeight="1" x14ac:dyDescent="0.25">
      <c r="Q43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5" spans="17:17" ht="17.100000000000001" customHeight="1" x14ac:dyDescent="0.25">
      <c r="Q43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6" spans="17:17" ht="17.100000000000001" customHeight="1" x14ac:dyDescent="0.25">
      <c r="Q43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7" spans="17:17" ht="17.100000000000001" customHeight="1" x14ac:dyDescent="0.25">
      <c r="Q43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8" spans="17:17" ht="17.100000000000001" customHeight="1" x14ac:dyDescent="0.25">
      <c r="Q43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89" spans="17:17" ht="17.100000000000001" customHeight="1" x14ac:dyDescent="0.25">
      <c r="Q43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0" spans="17:17" ht="17.100000000000001" customHeight="1" x14ac:dyDescent="0.25">
      <c r="Q43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1" spans="17:17" ht="17.100000000000001" customHeight="1" x14ac:dyDescent="0.25">
      <c r="Q43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2" spans="17:17" ht="17.100000000000001" customHeight="1" x14ac:dyDescent="0.25">
      <c r="Q43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3" spans="17:17" ht="17.100000000000001" customHeight="1" x14ac:dyDescent="0.25">
      <c r="Q43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4" spans="17:17" ht="17.100000000000001" customHeight="1" x14ac:dyDescent="0.25">
      <c r="Q43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5" spans="17:17" ht="17.100000000000001" customHeight="1" x14ac:dyDescent="0.25">
      <c r="Q43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6" spans="17:17" ht="17.100000000000001" customHeight="1" x14ac:dyDescent="0.25">
      <c r="Q43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7" spans="17:17" ht="17.100000000000001" customHeight="1" x14ac:dyDescent="0.25">
      <c r="Q43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8" spans="17:17" ht="17.100000000000001" customHeight="1" x14ac:dyDescent="0.25">
      <c r="Q43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399" spans="17:17" ht="17.100000000000001" customHeight="1" x14ac:dyDescent="0.25">
      <c r="Q43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0" spans="17:17" ht="17.100000000000001" customHeight="1" x14ac:dyDescent="0.25">
      <c r="Q44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1" spans="17:17" ht="17.100000000000001" customHeight="1" x14ac:dyDescent="0.25">
      <c r="Q44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2" spans="17:17" ht="17.100000000000001" customHeight="1" x14ac:dyDescent="0.25">
      <c r="Q44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3" spans="17:17" ht="17.100000000000001" customHeight="1" x14ac:dyDescent="0.25">
      <c r="Q44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4" spans="17:17" ht="17.100000000000001" customHeight="1" x14ac:dyDescent="0.25">
      <c r="Q44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5" spans="17:17" ht="17.100000000000001" customHeight="1" x14ac:dyDescent="0.25">
      <c r="Q44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6" spans="17:17" ht="17.100000000000001" customHeight="1" x14ac:dyDescent="0.25">
      <c r="Q44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7" spans="17:17" ht="17.100000000000001" customHeight="1" x14ac:dyDescent="0.25">
      <c r="Q44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8" spans="17:17" ht="17.100000000000001" customHeight="1" x14ac:dyDescent="0.25">
      <c r="Q44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09" spans="17:17" ht="17.100000000000001" customHeight="1" x14ac:dyDescent="0.25">
      <c r="Q44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0" spans="17:17" ht="17.100000000000001" customHeight="1" x14ac:dyDescent="0.25">
      <c r="Q44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1" spans="17:17" ht="17.100000000000001" customHeight="1" x14ac:dyDescent="0.25">
      <c r="Q44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2" spans="17:17" ht="17.100000000000001" customHeight="1" x14ac:dyDescent="0.25">
      <c r="Q44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3" spans="17:17" ht="17.100000000000001" customHeight="1" x14ac:dyDescent="0.25">
      <c r="Q44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4" spans="17:17" ht="17.100000000000001" customHeight="1" x14ac:dyDescent="0.25">
      <c r="Q44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5" spans="17:17" ht="17.100000000000001" customHeight="1" x14ac:dyDescent="0.25">
      <c r="Q44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6" spans="17:17" ht="17.100000000000001" customHeight="1" x14ac:dyDescent="0.25">
      <c r="Q44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7" spans="17:17" ht="17.100000000000001" customHeight="1" x14ac:dyDescent="0.25">
      <c r="Q44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8" spans="17:17" ht="17.100000000000001" customHeight="1" x14ac:dyDescent="0.25">
      <c r="Q44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19" spans="17:17" ht="17.100000000000001" customHeight="1" x14ac:dyDescent="0.25">
      <c r="Q44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0" spans="17:17" ht="17.100000000000001" customHeight="1" x14ac:dyDescent="0.25">
      <c r="Q44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1" spans="17:17" ht="17.100000000000001" customHeight="1" x14ac:dyDescent="0.25">
      <c r="Q44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2" spans="17:17" ht="17.100000000000001" customHeight="1" x14ac:dyDescent="0.25">
      <c r="Q44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3" spans="17:17" ht="17.100000000000001" customHeight="1" x14ac:dyDescent="0.25">
      <c r="Q44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4" spans="17:17" ht="17.100000000000001" customHeight="1" x14ac:dyDescent="0.25">
      <c r="Q44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5" spans="17:17" ht="17.100000000000001" customHeight="1" x14ac:dyDescent="0.25">
      <c r="Q44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6" spans="17:17" ht="17.100000000000001" customHeight="1" x14ac:dyDescent="0.25">
      <c r="Q44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7" spans="17:17" ht="17.100000000000001" customHeight="1" x14ac:dyDescent="0.25">
      <c r="Q44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8" spans="17:17" ht="17.100000000000001" customHeight="1" x14ac:dyDescent="0.25">
      <c r="Q44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29" spans="17:17" ht="17.100000000000001" customHeight="1" x14ac:dyDescent="0.25">
      <c r="Q44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0" spans="17:17" ht="17.100000000000001" customHeight="1" x14ac:dyDescent="0.25">
      <c r="Q44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1" spans="17:17" ht="17.100000000000001" customHeight="1" x14ac:dyDescent="0.25">
      <c r="Q44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2" spans="17:17" ht="17.100000000000001" customHeight="1" x14ac:dyDescent="0.25">
      <c r="Q44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3" spans="17:17" ht="17.100000000000001" customHeight="1" x14ac:dyDescent="0.25">
      <c r="Q44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4" spans="17:17" ht="17.100000000000001" customHeight="1" x14ac:dyDescent="0.25">
      <c r="Q44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5" spans="17:17" ht="17.100000000000001" customHeight="1" x14ac:dyDescent="0.25">
      <c r="Q44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6" spans="17:17" ht="17.100000000000001" customHeight="1" x14ac:dyDescent="0.25">
      <c r="Q44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7" spans="17:17" ht="17.100000000000001" customHeight="1" x14ac:dyDescent="0.25">
      <c r="Q44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8" spans="17:17" ht="17.100000000000001" customHeight="1" x14ac:dyDescent="0.25">
      <c r="Q44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39" spans="17:17" ht="17.100000000000001" customHeight="1" x14ac:dyDescent="0.25">
      <c r="Q44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0" spans="17:17" ht="17.100000000000001" customHeight="1" x14ac:dyDescent="0.25">
      <c r="Q44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1" spans="17:17" ht="17.100000000000001" customHeight="1" x14ac:dyDescent="0.25">
      <c r="Q44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2" spans="17:17" ht="17.100000000000001" customHeight="1" x14ac:dyDescent="0.25">
      <c r="Q44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3" spans="17:17" ht="17.100000000000001" customHeight="1" x14ac:dyDescent="0.25">
      <c r="Q44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4" spans="17:17" ht="17.100000000000001" customHeight="1" x14ac:dyDescent="0.25">
      <c r="Q44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5" spans="17:17" ht="17.100000000000001" customHeight="1" x14ac:dyDescent="0.25">
      <c r="Q44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6" spans="17:17" ht="17.100000000000001" customHeight="1" x14ac:dyDescent="0.25">
      <c r="Q44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7" spans="17:17" ht="17.100000000000001" customHeight="1" x14ac:dyDescent="0.25">
      <c r="Q44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8" spans="17:17" ht="17.100000000000001" customHeight="1" x14ac:dyDescent="0.25">
      <c r="Q44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49" spans="17:17" ht="17.100000000000001" customHeight="1" x14ac:dyDescent="0.25">
      <c r="Q44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0" spans="17:17" ht="17.100000000000001" customHeight="1" x14ac:dyDescent="0.25">
      <c r="Q44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1" spans="17:17" ht="17.100000000000001" customHeight="1" x14ac:dyDescent="0.25">
      <c r="Q44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2" spans="17:17" ht="17.100000000000001" customHeight="1" x14ac:dyDescent="0.25">
      <c r="Q44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3" spans="17:17" ht="17.100000000000001" customHeight="1" x14ac:dyDescent="0.25">
      <c r="Q44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4" spans="17:17" ht="17.100000000000001" customHeight="1" x14ac:dyDescent="0.25">
      <c r="Q44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5" spans="17:17" ht="17.100000000000001" customHeight="1" x14ac:dyDescent="0.25">
      <c r="Q44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6" spans="17:17" ht="17.100000000000001" customHeight="1" x14ac:dyDescent="0.25">
      <c r="Q44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7" spans="17:17" ht="17.100000000000001" customHeight="1" x14ac:dyDescent="0.25">
      <c r="Q44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8" spans="17:17" ht="17.100000000000001" customHeight="1" x14ac:dyDescent="0.25">
      <c r="Q44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59" spans="17:17" ht="17.100000000000001" customHeight="1" x14ac:dyDescent="0.25">
      <c r="Q44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0" spans="17:17" ht="17.100000000000001" customHeight="1" x14ac:dyDescent="0.25">
      <c r="Q44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1" spans="17:17" ht="17.100000000000001" customHeight="1" x14ac:dyDescent="0.25">
      <c r="Q44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2" spans="17:17" ht="17.100000000000001" customHeight="1" x14ac:dyDescent="0.25">
      <c r="Q44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3" spans="17:17" ht="17.100000000000001" customHeight="1" x14ac:dyDescent="0.25">
      <c r="Q44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4" spans="17:17" ht="17.100000000000001" customHeight="1" x14ac:dyDescent="0.25">
      <c r="Q44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5" spans="17:17" ht="17.100000000000001" customHeight="1" x14ac:dyDescent="0.25">
      <c r="Q44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6" spans="17:17" ht="17.100000000000001" customHeight="1" x14ac:dyDescent="0.25">
      <c r="Q44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7" spans="17:17" ht="17.100000000000001" customHeight="1" x14ac:dyDescent="0.25">
      <c r="Q44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8" spans="17:17" ht="17.100000000000001" customHeight="1" x14ac:dyDescent="0.25">
      <c r="Q44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69" spans="17:17" ht="17.100000000000001" customHeight="1" x14ac:dyDescent="0.25">
      <c r="Q44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0" spans="17:17" ht="17.100000000000001" customHeight="1" x14ac:dyDescent="0.25">
      <c r="Q44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1" spans="17:17" ht="17.100000000000001" customHeight="1" x14ac:dyDescent="0.25">
      <c r="Q44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2" spans="17:17" ht="17.100000000000001" customHeight="1" x14ac:dyDescent="0.25">
      <c r="Q44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3" spans="17:17" ht="17.100000000000001" customHeight="1" x14ac:dyDescent="0.25">
      <c r="Q44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4" spans="17:17" ht="17.100000000000001" customHeight="1" x14ac:dyDescent="0.25">
      <c r="Q44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5" spans="17:17" ht="17.100000000000001" customHeight="1" x14ac:dyDescent="0.25">
      <c r="Q44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6" spans="17:17" ht="17.100000000000001" customHeight="1" x14ac:dyDescent="0.25">
      <c r="Q44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7" spans="17:17" ht="17.100000000000001" customHeight="1" x14ac:dyDescent="0.25">
      <c r="Q44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8" spans="17:17" ht="17.100000000000001" customHeight="1" x14ac:dyDescent="0.25">
      <c r="Q44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79" spans="17:17" ht="17.100000000000001" customHeight="1" x14ac:dyDescent="0.25">
      <c r="Q44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0" spans="17:17" ht="17.100000000000001" customHeight="1" x14ac:dyDescent="0.25">
      <c r="Q44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1" spans="17:17" ht="17.100000000000001" customHeight="1" x14ac:dyDescent="0.25">
      <c r="Q44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2" spans="17:17" ht="17.100000000000001" customHeight="1" x14ac:dyDescent="0.25">
      <c r="Q44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3" spans="17:17" ht="17.100000000000001" customHeight="1" x14ac:dyDescent="0.25">
      <c r="Q44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4" spans="17:17" ht="17.100000000000001" customHeight="1" x14ac:dyDescent="0.25">
      <c r="Q44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5" spans="17:17" ht="17.100000000000001" customHeight="1" x14ac:dyDescent="0.25">
      <c r="Q44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6" spans="17:17" ht="17.100000000000001" customHeight="1" x14ac:dyDescent="0.25">
      <c r="Q44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7" spans="17:17" ht="17.100000000000001" customHeight="1" x14ac:dyDescent="0.25">
      <c r="Q44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8" spans="17:17" ht="17.100000000000001" customHeight="1" x14ac:dyDescent="0.25">
      <c r="Q44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89" spans="17:17" ht="17.100000000000001" customHeight="1" x14ac:dyDescent="0.25">
      <c r="Q44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0" spans="17:17" ht="17.100000000000001" customHeight="1" x14ac:dyDescent="0.25">
      <c r="Q44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1" spans="17:17" ht="17.100000000000001" customHeight="1" x14ac:dyDescent="0.25">
      <c r="Q44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2" spans="17:17" ht="17.100000000000001" customHeight="1" x14ac:dyDescent="0.25">
      <c r="Q44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3" spans="17:17" ht="17.100000000000001" customHeight="1" x14ac:dyDescent="0.25">
      <c r="Q44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4" spans="17:17" ht="17.100000000000001" customHeight="1" x14ac:dyDescent="0.25">
      <c r="Q44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5" spans="17:17" ht="17.100000000000001" customHeight="1" x14ac:dyDescent="0.25">
      <c r="Q44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6" spans="17:17" ht="17.100000000000001" customHeight="1" x14ac:dyDescent="0.25">
      <c r="Q44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7" spans="17:17" ht="17.100000000000001" customHeight="1" x14ac:dyDescent="0.25">
      <c r="Q44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8" spans="17:17" ht="17.100000000000001" customHeight="1" x14ac:dyDescent="0.25">
      <c r="Q44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499" spans="17:17" ht="17.100000000000001" customHeight="1" x14ac:dyDescent="0.25">
      <c r="Q44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0" spans="17:17" ht="17.100000000000001" customHeight="1" x14ac:dyDescent="0.25">
      <c r="Q45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1" spans="17:17" ht="17.100000000000001" customHeight="1" x14ac:dyDescent="0.25">
      <c r="Q45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2" spans="17:17" ht="17.100000000000001" customHeight="1" x14ac:dyDescent="0.25">
      <c r="Q45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3" spans="17:17" ht="17.100000000000001" customHeight="1" x14ac:dyDescent="0.25">
      <c r="Q45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4" spans="17:17" ht="17.100000000000001" customHeight="1" x14ac:dyDescent="0.25">
      <c r="Q45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5" spans="17:17" ht="17.100000000000001" customHeight="1" x14ac:dyDescent="0.25">
      <c r="Q45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6" spans="17:17" ht="17.100000000000001" customHeight="1" x14ac:dyDescent="0.25">
      <c r="Q45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7" spans="17:17" ht="17.100000000000001" customHeight="1" x14ac:dyDescent="0.25">
      <c r="Q45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8" spans="17:17" ht="17.100000000000001" customHeight="1" x14ac:dyDescent="0.25">
      <c r="Q45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09" spans="17:17" ht="17.100000000000001" customHeight="1" x14ac:dyDescent="0.25">
      <c r="Q45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0" spans="17:17" ht="17.100000000000001" customHeight="1" x14ac:dyDescent="0.25">
      <c r="Q45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1" spans="17:17" ht="17.100000000000001" customHeight="1" x14ac:dyDescent="0.25">
      <c r="Q45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2" spans="17:17" ht="17.100000000000001" customHeight="1" x14ac:dyDescent="0.25">
      <c r="Q45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3" spans="17:17" ht="17.100000000000001" customHeight="1" x14ac:dyDescent="0.25">
      <c r="Q45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4" spans="17:17" ht="17.100000000000001" customHeight="1" x14ac:dyDescent="0.25">
      <c r="Q45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5" spans="17:17" ht="17.100000000000001" customHeight="1" x14ac:dyDescent="0.25">
      <c r="Q45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6" spans="17:17" ht="17.100000000000001" customHeight="1" x14ac:dyDescent="0.25">
      <c r="Q45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7" spans="17:17" ht="17.100000000000001" customHeight="1" x14ac:dyDescent="0.25">
      <c r="Q45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8" spans="17:17" ht="17.100000000000001" customHeight="1" x14ac:dyDescent="0.25">
      <c r="Q45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19" spans="17:17" ht="17.100000000000001" customHeight="1" x14ac:dyDescent="0.25">
      <c r="Q45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0" spans="17:17" ht="17.100000000000001" customHeight="1" x14ac:dyDescent="0.25">
      <c r="Q45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1" spans="17:17" ht="17.100000000000001" customHeight="1" x14ac:dyDescent="0.25">
      <c r="Q45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2" spans="17:17" ht="17.100000000000001" customHeight="1" x14ac:dyDescent="0.25">
      <c r="Q45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3" spans="17:17" ht="17.100000000000001" customHeight="1" x14ac:dyDescent="0.25">
      <c r="Q45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4" spans="17:17" ht="17.100000000000001" customHeight="1" x14ac:dyDescent="0.25">
      <c r="Q45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5" spans="17:17" ht="17.100000000000001" customHeight="1" x14ac:dyDescent="0.25">
      <c r="Q45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6" spans="17:17" ht="17.100000000000001" customHeight="1" x14ac:dyDescent="0.25">
      <c r="Q45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7" spans="17:17" ht="17.100000000000001" customHeight="1" x14ac:dyDescent="0.25">
      <c r="Q45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8" spans="17:17" ht="17.100000000000001" customHeight="1" x14ac:dyDescent="0.25">
      <c r="Q45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29" spans="17:17" ht="17.100000000000001" customHeight="1" x14ac:dyDescent="0.25">
      <c r="Q45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0" spans="17:17" ht="17.100000000000001" customHeight="1" x14ac:dyDescent="0.25">
      <c r="Q45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1" spans="17:17" ht="17.100000000000001" customHeight="1" x14ac:dyDescent="0.25">
      <c r="Q45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2" spans="17:17" ht="17.100000000000001" customHeight="1" x14ac:dyDescent="0.25">
      <c r="Q45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3" spans="17:17" ht="17.100000000000001" customHeight="1" x14ac:dyDescent="0.25">
      <c r="Q45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4" spans="17:17" ht="17.100000000000001" customHeight="1" x14ac:dyDescent="0.25">
      <c r="Q45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5" spans="17:17" ht="17.100000000000001" customHeight="1" x14ac:dyDescent="0.25">
      <c r="Q45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6" spans="17:17" ht="17.100000000000001" customHeight="1" x14ac:dyDescent="0.25">
      <c r="Q45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7" spans="17:17" ht="17.100000000000001" customHeight="1" x14ac:dyDescent="0.25">
      <c r="Q45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8" spans="17:17" ht="17.100000000000001" customHeight="1" x14ac:dyDescent="0.25">
      <c r="Q45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39" spans="17:17" ht="17.100000000000001" customHeight="1" x14ac:dyDescent="0.25">
      <c r="Q45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0" spans="17:17" ht="17.100000000000001" customHeight="1" x14ac:dyDescent="0.25">
      <c r="Q45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1" spans="17:17" ht="17.100000000000001" customHeight="1" x14ac:dyDescent="0.25">
      <c r="Q45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2" spans="17:17" ht="17.100000000000001" customHeight="1" x14ac:dyDescent="0.25">
      <c r="Q45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3" spans="17:17" ht="17.100000000000001" customHeight="1" x14ac:dyDescent="0.25">
      <c r="Q45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4" spans="17:17" ht="17.100000000000001" customHeight="1" x14ac:dyDescent="0.25">
      <c r="Q45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5" spans="17:17" ht="17.100000000000001" customHeight="1" x14ac:dyDescent="0.25">
      <c r="Q45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6" spans="17:17" ht="17.100000000000001" customHeight="1" x14ac:dyDescent="0.25">
      <c r="Q45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7" spans="17:17" ht="17.100000000000001" customHeight="1" x14ac:dyDescent="0.25">
      <c r="Q45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8" spans="17:17" ht="17.100000000000001" customHeight="1" x14ac:dyDescent="0.25">
      <c r="Q45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49" spans="17:17" ht="17.100000000000001" customHeight="1" x14ac:dyDescent="0.25">
      <c r="Q45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0" spans="17:17" ht="17.100000000000001" customHeight="1" x14ac:dyDescent="0.25">
      <c r="Q45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1" spans="17:17" ht="17.100000000000001" customHeight="1" x14ac:dyDescent="0.25">
      <c r="Q45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2" spans="17:17" ht="17.100000000000001" customHeight="1" x14ac:dyDescent="0.25">
      <c r="Q45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3" spans="17:17" ht="17.100000000000001" customHeight="1" x14ac:dyDescent="0.25">
      <c r="Q45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4" spans="17:17" ht="17.100000000000001" customHeight="1" x14ac:dyDescent="0.25">
      <c r="Q45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5" spans="17:17" ht="17.100000000000001" customHeight="1" x14ac:dyDescent="0.25">
      <c r="Q45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6" spans="17:17" ht="17.100000000000001" customHeight="1" x14ac:dyDescent="0.25">
      <c r="Q45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7" spans="17:17" ht="17.100000000000001" customHeight="1" x14ac:dyDescent="0.25">
      <c r="Q45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8" spans="17:17" ht="17.100000000000001" customHeight="1" x14ac:dyDescent="0.25">
      <c r="Q45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59" spans="17:17" ht="17.100000000000001" customHeight="1" x14ac:dyDescent="0.25">
      <c r="Q45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0" spans="17:17" ht="17.100000000000001" customHeight="1" x14ac:dyDescent="0.25">
      <c r="Q45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1" spans="17:17" ht="17.100000000000001" customHeight="1" x14ac:dyDescent="0.25">
      <c r="Q45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2" spans="17:17" ht="17.100000000000001" customHeight="1" x14ac:dyDescent="0.25">
      <c r="Q45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3" spans="17:17" ht="17.100000000000001" customHeight="1" x14ac:dyDescent="0.25">
      <c r="Q45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4" spans="17:17" ht="17.100000000000001" customHeight="1" x14ac:dyDescent="0.25">
      <c r="Q45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5" spans="17:17" ht="17.100000000000001" customHeight="1" x14ac:dyDescent="0.25">
      <c r="Q45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6" spans="17:17" ht="17.100000000000001" customHeight="1" x14ac:dyDescent="0.25">
      <c r="Q45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7" spans="17:17" ht="17.100000000000001" customHeight="1" x14ac:dyDescent="0.25">
      <c r="Q45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8" spans="17:17" ht="17.100000000000001" customHeight="1" x14ac:dyDescent="0.25">
      <c r="Q45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69" spans="17:17" ht="17.100000000000001" customHeight="1" x14ac:dyDescent="0.25">
      <c r="Q45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0" spans="17:17" ht="17.100000000000001" customHeight="1" x14ac:dyDescent="0.25">
      <c r="Q45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1" spans="17:17" ht="17.100000000000001" customHeight="1" x14ac:dyDescent="0.25">
      <c r="Q45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2" spans="17:17" ht="17.100000000000001" customHeight="1" x14ac:dyDescent="0.25">
      <c r="Q45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3" spans="17:17" ht="17.100000000000001" customHeight="1" x14ac:dyDescent="0.25">
      <c r="Q45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4" spans="17:17" ht="17.100000000000001" customHeight="1" x14ac:dyDescent="0.25">
      <c r="Q45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5" spans="17:17" ht="17.100000000000001" customHeight="1" x14ac:dyDescent="0.25">
      <c r="Q45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6" spans="17:17" ht="17.100000000000001" customHeight="1" x14ac:dyDescent="0.25">
      <c r="Q45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7" spans="17:17" ht="17.100000000000001" customHeight="1" x14ac:dyDescent="0.25">
      <c r="Q45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8" spans="17:17" ht="17.100000000000001" customHeight="1" x14ac:dyDescent="0.25">
      <c r="Q45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79" spans="17:17" ht="17.100000000000001" customHeight="1" x14ac:dyDescent="0.25">
      <c r="Q45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0" spans="17:17" ht="17.100000000000001" customHeight="1" x14ac:dyDescent="0.25">
      <c r="Q45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1" spans="17:17" ht="17.100000000000001" customHeight="1" x14ac:dyDescent="0.25">
      <c r="Q45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2" spans="17:17" ht="17.100000000000001" customHeight="1" x14ac:dyDescent="0.25">
      <c r="Q45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3" spans="17:17" ht="17.100000000000001" customHeight="1" x14ac:dyDescent="0.25">
      <c r="Q45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4" spans="17:17" ht="17.100000000000001" customHeight="1" x14ac:dyDescent="0.25">
      <c r="Q45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5" spans="17:17" ht="17.100000000000001" customHeight="1" x14ac:dyDescent="0.25">
      <c r="Q45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6" spans="17:17" ht="17.100000000000001" customHeight="1" x14ac:dyDescent="0.25">
      <c r="Q45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7" spans="17:17" ht="17.100000000000001" customHeight="1" x14ac:dyDescent="0.25">
      <c r="Q45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8" spans="17:17" ht="17.100000000000001" customHeight="1" x14ac:dyDescent="0.25">
      <c r="Q45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89" spans="17:17" ht="17.100000000000001" customHeight="1" x14ac:dyDescent="0.25">
      <c r="Q45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0" spans="17:17" ht="17.100000000000001" customHeight="1" x14ac:dyDescent="0.25">
      <c r="Q45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1" spans="17:17" ht="17.100000000000001" customHeight="1" x14ac:dyDescent="0.25">
      <c r="Q45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2" spans="17:17" ht="17.100000000000001" customHeight="1" x14ac:dyDescent="0.25">
      <c r="Q45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3" spans="17:17" ht="17.100000000000001" customHeight="1" x14ac:dyDescent="0.25">
      <c r="Q45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4" spans="17:17" ht="17.100000000000001" customHeight="1" x14ac:dyDescent="0.25">
      <c r="Q45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5" spans="17:17" ht="17.100000000000001" customHeight="1" x14ac:dyDescent="0.25">
      <c r="Q45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6" spans="17:17" ht="17.100000000000001" customHeight="1" x14ac:dyDescent="0.25">
      <c r="Q45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7" spans="17:17" ht="17.100000000000001" customHeight="1" x14ac:dyDescent="0.25">
      <c r="Q45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8" spans="17:17" ht="17.100000000000001" customHeight="1" x14ac:dyDescent="0.25">
      <c r="Q45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599" spans="17:17" ht="17.100000000000001" customHeight="1" x14ac:dyDescent="0.25">
      <c r="Q45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0" spans="17:17" ht="17.100000000000001" customHeight="1" x14ac:dyDescent="0.25">
      <c r="Q46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1" spans="17:17" ht="17.100000000000001" customHeight="1" x14ac:dyDescent="0.25">
      <c r="Q46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2" spans="17:17" ht="17.100000000000001" customHeight="1" x14ac:dyDescent="0.25">
      <c r="Q46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3" spans="17:17" ht="17.100000000000001" customHeight="1" x14ac:dyDescent="0.25">
      <c r="Q46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4" spans="17:17" ht="17.100000000000001" customHeight="1" x14ac:dyDescent="0.25">
      <c r="Q46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5" spans="17:17" ht="17.100000000000001" customHeight="1" x14ac:dyDescent="0.25">
      <c r="Q46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6" spans="17:17" ht="17.100000000000001" customHeight="1" x14ac:dyDescent="0.25">
      <c r="Q46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7" spans="17:17" ht="17.100000000000001" customHeight="1" x14ac:dyDescent="0.25">
      <c r="Q46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8" spans="17:17" ht="17.100000000000001" customHeight="1" x14ac:dyDescent="0.25">
      <c r="Q46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09" spans="17:17" ht="17.100000000000001" customHeight="1" x14ac:dyDescent="0.25">
      <c r="Q46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0" spans="17:17" ht="17.100000000000001" customHeight="1" x14ac:dyDescent="0.25">
      <c r="Q46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1" spans="17:17" ht="17.100000000000001" customHeight="1" x14ac:dyDescent="0.25">
      <c r="Q46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2" spans="17:17" ht="17.100000000000001" customHeight="1" x14ac:dyDescent="0.25">
      <c r="Q46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3" spans="17:17" ht="17.100000000000001" customHeight="1" x14ac:dyDescent="0.25">
      <c r="Q46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4" spans="17:17" ht="17.100000000000001" customHeight="1" x14ac:dyDescent="0.25">
      <c r="Q46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5" spans="17:17" ht="17.100000000000001" customHeight="1" x14ac:dyDescent="0.25">
      <c r="Q46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6" spans="17:17" ht="17.100000000000001" customHeight="1" x14ac:dyDescent="0.25">
      <c r="Q46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7" spans="17:17" ht="17.100000000000001" customHeight="1" x14ac:dyDescent="0.25">
      <c r="Q46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8" spans="17:17" ht="17.100000000000001" customHeight="1" x14ac:dyDescent="0.25">
      <c r="Q46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19" spans="17:17" ht="17.100000000000001" customHeight="1" x14ac:dyDescent="0.25">
      <c r="Q46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0" spans="17:17" ht="17.100000000000001" customHeight="1" x14ac:dyDescent="0.25">
      <c r="Q46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1" spans="17:17" ht="17.100000000000001" customHeight="1" x14ac:dyDescent="0.25">
      <c r="Q46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2" spans="17:17" ht="17.100000000000001" customHeight="1" x14ac:dyDescent="0.25">
      <c r="Q46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3" spans="17:17" ht="17.100000000000001" customHeight="1" x14ac:dyDescent="0.25">
      <c r="Q46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4" spans="17:17" ht="17.100000000000001" customHeight="1" x14ac:dyDescent="0.25">
      <c r="Q46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5" spans="17:17" ht="17.100000000000001" customHeight="1" x14ac:dyDescent="0.25">
      <c r="Q46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6" spans="17:17" ht="17.100000000000001" customHeight="1" x14ac:dyDescent="0.25">
      <c r="Q46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7" spans="17:17" ht="17.100000000000001" customHeight="1" x14ac:dyDescent="0.25">
      <c r="Q46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8" spans="17:17" ht="17.100000000000001" customHeight="1" x14ac:dyDescent="0.25">
      <c r="Q46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29" spans="17:17" ht="17.100000000000001" customHeight="1" x14ac:dyDescent="0.25">
      <c r="Q46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0" spans="17:17" ht="17.100000000000001" customHeight="1" x14ac:dyDescent="0.25">
      <c r="Q46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1" spans="17:17" ht="17.100000000000001" customHeight="1" x14ac:dyDescent="0.25">
      <c r="Q46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2" spans="17:17" ht="17.100000000000001" customHeight="1" x14ac:dyDescent="0.25">
      <c r="Q46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3" spans="17:17" ht="17.100000000000001" customHeight="1" x14ac:dyDescent="0.25">
      <c r="Q46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4" spans="17:17" ht="17.100000000000001" customHeight="1" x14ac:dyDescent="0.25">
      <c r="Q46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5" spans="17:17" ht="17.100000000000001" customHeight="1" x14ac:dyDescent="0.25">
      <c r="Q46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6" spans="17:17" ht="17.100000000000001" customHeight="1" x14ac:dyDescent="0.25">
      <c r="Q46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7" spans="17:17" ht="17.100000000000001" customHeight="1" x14ac:dyDescent="0.25">
      <c r="Q46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8" spans="17:17" ht="17.100000000000001" customHeight="1" x14ac:dyDescent="0.25">
      <c r="Q46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39" spans="17:17" ht="17.100000000000001" customHeight="1" x14ac:dyDescent="0.25">
      <c r="Q46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0" spans="17:17" ht="17.100000000000001" customHeight="1" x14ac:dyDescent="0.25">
      <c r="Q46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1" spans="17:17" ht="17.100000000000001" customHeight="1" x14ac:dyDescent="0.25">
      <c r="Q46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2" spans="17:17" ht="17.100000000000001" customHeight="1" x14ac:dyDescent="0.25">
      <c r="Q46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3" spans="17:17" ht="17.100000000000001" customHeight="1" x14ac:dyDescent="0.25">
      <c r="Q46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4" spans="17:17" ht="17.100000000000001" customHeight="1" x14ac:dyDescent="0.25">
      <c r="Q46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5" spans="17:17" ht="17.100000000000001" customHeight="1" x14ac:dyDescent="0.25">
      <c r="Q46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6" spans="17:17" ht="17.100000000000001" customHeight="1" x14ac:dyDescent="0.25">
      <c r="Q46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7" spans="17:17" ht="17.100000000000001" customHeight="1" x14ac:dyDescent="0.25">
      <c r="Q46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8" spans="17:17" ht="17.100000000000001" customHeight="1" x14ac:dyDescent="0.25">
      <c r="Q46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49" spans="17:17" ht="17.100000000000001" customHeight="1" x14ac:dyDescent="0.25">
      <c r="Q46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0" spans="17:17" ht="17.100000000000001" customHeight="1" x14ac:dyDescent="0.25">
      <c r="Q46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1" spans="17:17" ht="17.100000000000001" customHeight="1" x14ac:dyDescent="0.25">
      <c r="Q46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2" spans="17:17" ht="17.100000000000001" customHeight="1" x14ac:dyDescent="0.25">
      <c r="Q46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3" spans="17:17" ht="17.100000000000001" customHeight="1" x14ac:dyDescent="0.25">
      <c r="Q46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4" spans="17:17" ht="17.100000000000001" customHeight="1" x14ac:dyDescent="0.25">
      <c r="Q46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5" spans="17:17" ht="17.100000000000001" customHeight="1" x14ac:dyDescent="0.25">
      <c r="Q46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6" spans="17:17" ht="17.100000000000001" customHeight="1" x14ac:dyDescent="0.25">
      <c r="Q46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7" spans="17:17" ht="17.100000000000001" customHeight="1" x14ac:dyDescent="0.25">
      <c r="Q46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8" spans="17:17" ht="17.100000000000001" customHeight="1" x14ac:dyDescent="0.25">
      <c r="Q46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59" spans="17:17" ht="17.100000000000001" customHeight="1" x14ac:dyDescent="0.25">
      <c r="Q46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0" spans="17:17" ht="17.100000000000001" customHeight="1" x14ac:dyDescent="0.25">
      <c r="Q46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1" spans="17:17" ht="17.100000000000001" customHeight="1" x14ac:dyDescent="0.25">
      <c r="Q46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2" spans="17:17" ht="17.100000000000001" customHeight="1" x14ac:dyDescent="0.25">
      <c r="Q46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3" spans="17:17" ht="17.100000000000001" customHeight="1" x14ac:dyDescent="0.25">
      <c r="Q46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4" spans="17:17" ht="17.100000000000001" customHeight="1" x14ac:dyDescent="0.25">
      <c r="Q46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5" spans="17:17" ht="17.100000000000001" customHeight="1" x14ac:dyDescent="0.25">
      <c r="Q46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6" spans="17:17" ht="17.100000000000001" customHeight="1" x14ac:dyDescent="0.25">
      <c r="Q46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7" spans="17:17" ht="17.100000000000001" customHeight="1" x14ac:dyDescent="0.25">
      <c r="Q46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8" spans="17:17" ht="17.100000000000001" customHeight="1" x14ac:dyDescent="0.25">
      <c r="Q46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69" spans="17:17" ht="17.100000000000001" customHeight="1" x14ac:dyDescent="0.25">
      <c r="Q46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0" spans="17:17" ht="17.100000000000001" customHeight="1" x14ac:dyDescent="0.25">
      <c r="Q46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1" spans="17:17" ht="17.100000000000001" customHeight="1" x14ac:dyDescent="0.25">
      <c r="Q46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2" spans="17:17" ht="17.100000000000001" customHeight="1" x14ac:dyDescent="0.25">
      <c r="Q46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3" spans="17:17" ht="17.100000000000001" customHeight="1" x14ac:dyDescent="0.25">
      <c r="Q46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4" spans="17:17" ht="17.100000000000001" customHeight="1" x14ac:dyDescent="0.25">
      <c r="Q46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5" spans="17:17" ht="17.100000000000001" customHeight="1" x14ac:dyDescent="0.25">
      <c r="Q46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6" spans="17:17" ht="17.100000000000001" customHeight="1" x14ac:dyDescent="0.25">
      <c r="Q46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7" spans="17:17" ht="17.100000000000001" customHeight="1" x14ac:dyDescent="0.25">
      <c r="Q46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8" spans="17:17" ht="17.100000000000001" customHeight="1" x14ac:dyDescent="0.25">
      <c r="Q46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79" spans="17:17" ht="17.100000000000001" customHeight="1" x14ac:dyDescent="0.25">
      <c r="Q46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0" spans="17:17" ht="17.100000000000001" customHeight="1" x14ac:dyDescent="0.25">
      <c r="Q46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1" spans="17:17" ht="17.100000000000001" customHeight="1" x14ac:dyDescent="0.25">
      <c r="Q46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2" spans="17:17" ht="17.100000000000001" customHeight="1" x14ac:dyDescent="0.25">
      <c r="Q46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3" spans="17:17" ht="17.100000000000001" customHeight="1" x14ac:dyDescent="0.25">
      <c r="Q46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4" spans="17:17" ht="17.100000000000001" customHeight="1" x14ac:dyDescent="0.25">
      <c r="Q46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5" spans="17:17" ht="17.100000000000001" customHeight="1" x14ac:dyDescent="0.25">
      <c r="Q46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6" spans="17:17" ht="17.100000000000001" customHeight="1" x14ac:dyDescent="0.25">
      <c r="Q46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7" spans="17:17" ht="17.100000000000001" customHeight="1" x14ac:dyDescent="0.25">
      <c r="Q46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8" spans="17:17" ht="17.100000000000001" customHeight="1" x14ac:dyDescent="0.25">
      <c r="Q46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89" spans="17:17" ht="17.100000000000001" customHeight="1" x14ac:dyDescent="0.25">
      <c r="Q46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0" spans="17:17" ht="17.100000000000001" customHeight="1" x14ac:dyDescent="0.25">
      <c r="Q46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1" spans="17:17" ht="17.100000000000001" customHeight="1" x14ac:dyDescent="0.25">
      <c r="Q46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2" spans="17:17" ht="17.100000000000001" customHeight="1" x14ac:dyDescent="0.25">
      <c r="Q46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3" spans="17:17" ht="17.100000000000001" customHeight="1" x14ac:dyDescent="0.25">
      <c r="Q46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4" spans="17:17" ht="17.100000000000001" customHeight="1" x14ac:dyDescent="0.25">
      <c r="Q46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5" spans="17:17" ht="17.100000000000001" customHeight="1" x14ac:dyDescent="0.25">
      <c r="Q46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6" spans="17:17" ht="17.100000000000001" customHeight="1" x14ac:dyDescent="0.25">
      <c r="Q46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7" spans="17:17" ht="17.100000000000001" customHeight="1" x14ac:dyDescent="0.25">
      <c r="Q46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8" spans="17:17" ht="17.100000000000001" customHeight="1" x14ac:dyDescent="0.25">
      <c r="Q46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699" spans="17:17" ht="17.100000000000001" customHeight="1" x14ac:dyDescent="0.25">
      <c r="Q46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0" spans="17:17" ht="17.100000000000001" customHeight="1" x14ac:dyDescent="0.25">
      <c r="Q47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1" spans="17:17" ht="17.100000000000001" customHeight="1" x14ac:dyDescent="0.25">
      <c r="Q47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2" spans="17:17" ht="17.100000000000001" customHeight="1" x14ac:dyDescent="0.25">
      <c r="Q47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3" spans="17:17" ht="17.100000000000001" customHeight="1" x14ac:dyDescent="0.25">
      <c r="Q47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4" spans="17:17" ht="17.100000000000001" customHeight="1" x14ac:dyDescent="0.25">
      <c r="Q47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5" spans="17:17" ht="17.100000000000001" customHeight="1" x14ac:dyDescent="0.25">
      <c r="Q47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6" spans="17:17" ht="17.100000000000001" customHeight="1" x14ac:dyDescent="0.25">
      <c r="Q47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7" spans="17:17" ht="17.100000000000001" customHeight="1" x14ac:dyDescent="0.25">
      <c r="Q47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8" spans="17:17" ht="17.100000000000001" customHeight="1" x14ac:dyDescent="0.25">
      <c r="Q47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09" spans="17:17" ht="17.100000000000001" customHeight="1" x14ac:dyDescent="0.25">
      <c r="Q47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0" spans="17:17" ht="17.100000000000001" customHeight="1" x14ac:dyDescent="0.25">
      <c r="Q47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1" spans="17:17" ht="17.100000000000001" customHeight="1" x14ac:dyDescent="0.25">
      <c r="Q47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2" spans="17:17" ht="17.100000000000001" customHeight="1" x14ac:dyDescent="0.25">
      <c r="Q47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3" spans="17:17" ht="17.100000000000001" customHeight="1" x14ac:dyDescent="0.25">
      <c r="Q47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4" spans="17:17" ht="17.100000000000001" customHeight="1" x14ac:dyDescent="0.25">
      <c r="Q47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5" spans="17:17" ht="17.100000000000001" customHeight="1" x14ac:dyDescent="0.25">
      <c r="Q47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6" spans="17:17" ht="17.100000000000001" customHeight="1" x14ac:dyDescent="0.25">
      <c r="Q47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7" spans="17:17" ht="17.100000000000001" customHeight="1" x14ac:dyDescent="0.25">
      <c r="Q47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8" spans="17:17" ht="17.100000000000001" customHeight="1" x14ac:dyDescent="0.25">
      <c r="Q47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19" spans="17:17" ht="17.100000000000001" customHeight="1" x14ac:dyDescent="0.25">
      <c r="Q47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0" spans="17:17" ht="17.100000000000001" customHeight="1" x14ac:dyDescent="0.25">
      <c r="Q47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1" spans="17:17" ht="17.100000000000001" customHeight="1" x14ac:dyDescent="0.25">
      <c r="Q47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2" spans="17:17" ht="17.100000000000001" customHeight="1" x14ac:dyDescent="0.25">
      <c r="Q47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3" spans="17:17" ht="17.100000000000001" customHeight="1" x14ac:dyDescent="0.25">
      <c r="Q47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4" spans="17:17" ht="17.100000000000001" customHeight="1" x14ac:dyDescent="0.25">
      <c r="Q47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5" spans="17:17" ht="17.100000000000001" customHeight="1" x14ac:dyDescent="0.25">
      <c r="Q47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6" spans="17:17" ht="17.100000000000001" customHeight="1" x14ac:dyDescent="0.25">
      <c r="Q47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7" spans="17:17" ht="17.100000000000001" customHeight="1" x14ac:dyDescent="0.25">
      <c r="Q47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8" spans="17:17" ht="17.100000000000001" customHeight="1" x14ac:dyDescent="0.25">
      <c r="Q47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29" spans="17:17" ht="17.100000000000001" customHeight="1" x14ac:dyDescent="0.25">
      <c r="Q47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0" spans="17:17" ht="17.100000000000001" customHeight="1" x14ac:dyDescent="0.25">
      <c r="Q47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1" spans="17:17" ht="17.100000000000001" customHeight="1" x14ac:dyDescent="0.25">
      <c r="Q47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2" spans="17:17" ht="17.100000000000001" customHeight="1" x14ac:dyDescent="0.25">
      <c r="Q47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3" spans="17:17" ht="17.100000000000001" customHeight="1" x14ac:dyDescent="0.25">
      <c r="Q47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4" spans="17:17" ht="17.100000000000001" customHeight="1" x14ac:dyDescent="0.25">
      <c r="Q47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5" spans="17:17" ht="17.100000000000001" customHeight="1" x14ac:dyDescent="0.25">
      <c r="Q47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6" spans="17:17" ht="17.100000000000001" customHeight="1" x14ac:dyDescent="0.25">
      <c r="Q47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7" spans="17:17" ht="17.100000000000001" customHeight="1" x14ac:dyDescent="0.25">
      <c r="Q47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8" spans="17:17" ht="17.100000000000001" customHeight="1" x14ac:dyDescent="0.25">
      <c r="Q47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39" spans="17:17" ht="17.100000000000001" customHeight="1" x14ac:dyDescent="0.25">
      <c r="Q47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0" spans="17:17" ht="17.100000000000001" customHeight="1" x14ac:dyDescent="0.25">
      <c r="Q47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1" spans="17:17" ht="17.100000000000001" customHeight="1" x14ac:dyDescent="0.25">
      <c r="Q47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2" spans="17:17" ht="17.100000000000001" customHeight="1" x14ac:dyDescent="0.25">
      <c r="Q47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3" spans="17:17" ht="17.100000000000001" customHeight="1" x14ac:dyDescent="0.25">
      <c r="Q47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4" spans="17:17" ht="17.100000000000001" customHeight="1" x14ac:dyDescent="0.25">
      <c r="Q47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5" spans="17:17" ht="17.100000000000001" customHeight="1" x14ac:dyDescent="0.25">
      <c r="Q47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6" spans="17:17" ht="17.100000000000001" customHeight="1" x14ac:dyDescent="0.25">
      <c r="Q47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7" spans="17:17" ht="17.100000000000001" customHeight="1" x14ac:dyDescent="0.25">
      <c r="Q47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8" spans="17:17" ht="17.100000000000001" customHeight="1" x14ac:dyDescent="0.25">
      <c r="Q47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49" spans="17:17" ht="17.100000000000001" customHeight="1" x14ac:dyDescent="0.25">
      <c r="Q47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0" spans="17:17" ht="17.100000000000001" customHeight="1" x14ac:dyDescent="0.25">
      <c r="Q47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1" spans="17:17" ht="17.100000000000001" customHeight="1" x14ac:dyDescent="0.25">
      <c r="Q47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2" spans="17:17" ht="17.100000000000001" customHeight="1" x14ac:dyDescent="0.25">
      <c r="Q47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3" spans="17:17" ht="17.100000000000001" customHeight="1" x14ac:dyDescent="0.25">
      <c r="Q47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4" spans="17:17" ht="17.100000000000001" customHeight="1" x14ac:dyDescent="0.25">
      <c r="Q47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5" spans="17:17" ht="17.100000000000001" customHeight="1" x14ac:dyDescent="0.25">
      <c r="Q47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6" spans="17:17" ht="17.100000000000001" customHeight="1" x14ac:dyDescent="0.25">
      <c r="Q47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7" spans="17:17" ht="17.100000000000001" customHeight="1" x14ac:dyDescent="0.25">
      <c r="Q47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8" spans="17:17" ht="17.100000000000001" customHeight="1" x14ac:dyDescent="0.25">
      <c r="Q47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59" spans="17:17" ht="17.100000000000001" customHeight="1" x14ac:dyDescent="0.25">
      <c r="Q47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0" spans="17:17" ht="17.100000000000001" customHeight="1" x14ac:dyDescent="0.25">
      <c r="Q47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1" spans="17:17" ht="17.100000000000001" customHeight="1" x14ac:dyDescent="0.25">
      <c r="Q47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2" spans="17:17" ht="17.100000000000001" customHeight="1" x14ac:dyDescent="0.25">
      <c r="Q47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3" spans="17:17" ht="17.100000000000001" customHeight="1" x14ac:dyDescent="0.25">
      <c r="Q47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4" spans="17:17" ht="17.100000000000001" customHeight="1" x14ac:dyDescent="0.25">
      <c r="Q47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5" spans="17:17" ht="17.100000000000001" customHeight="1" x14ac:dyDescent="0.25">
      <c r="Q47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6" spans="17:17" ht="17.100000000000001" customHeight="1" x14ac:dyDescent="0.25">
      <c r="Q47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7" spans="17:17" ht="17.100000000000001" customHeight="1" x14ac:dyDescent="0.25">
      <c r="Q47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8" spans="17:17" ht="17.100000000000001" customHeight="1" x14ac:dyDescent="0.25">
      <c r="Q47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69" spans="17:17" ht="17.100000000000001" customHeight="1" x14ac:dyDescent="0.25">
      <c r="Q47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0" spans="17:17" ht="17.100000000000001" customHeight="1" x14ac:dyDescent="0.25">
      <c r="Q47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1" spans="17:17" ht="17.100000000000001" customHeight="1" x14ac:dyDescent="0.25">
      <c r="Q47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2" spans="17:17" ht="17.100000000000001" customHeight="1" x14ac:dyDescent="0.25">
      <c r="Q47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3" spans="17:17" ht="17.100000000000001" customHeight="1" x14ac:dyDescent="0.25">
      <c r="Q47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4" spans="17:17" ht="17.100000000000001" customHeight="1" x14ac:dyDescent="0.25">
      <c r="Q47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5" spans="17:17" ht="17.100000000000001" customHeight="1" x14ac:dyDescent="0.25">
      <c r="Q47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6" spans="17:17" ht="17.100000000000001" customHeight="1" x14ac:dyDescent="0.25">
      <c r="Q47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7" spans="17:17" ht="17.100000000000001" customHeight="1" x14ac:dyDescent="0.25">
      <c r="Q47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8" spans="17:17" ht="17.100000000000001" customHeight="1" x14ac:dyDescent="0.25">
      <c r="Q47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79" spans="17:17" ht="17.100000000000001" customHeight="1" x14ac:dyDescent="0.25">
      <c r="Q47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0" spans="17:17" ht="17.100000000000001" customHeight="1" x14ac:dyDescent="0.25">
      <c r="Q47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1" spans="17:17" ht="17.100000000000001" customHeight="1" x14ac:dyDescent="0.25">
      <c r="Q47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2" spans="17:17" ht="17.100000000000001" customHeight="1" x14ac:dyDescent="0.25">
      <c r="Q47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3" spans="17:17" ht="17.100000000000001" customHeight="1" x14ac:dyDescent="0.25">
      <c r="Q47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4" spans="17:17" ht="17.100000000000001" customHeight="1" x14ac:dyDescent="0.25">
      <c r="Q47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5" spans="17:17" ht="17.100000000000001" customHeight="1" x14ac:dyDescent="0.25">
      <c r="Q47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6" spans="17:17" ht="17.100000000000001" customHeight="1" x14ac:dyDescent="0.25">
      <c r="Q47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7" spans="17:17" ht="17.100000000000001" customHeight="1" x14ac:dyDescent="0.25">
      <c r="Q47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8" spans="17:17" ht="17.100000000000001" customHeight="1" x14ac:dyDescent="0.25">
      <c r="Q47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89" spans="17:17" ht="17.100000000000001" customHeight="1" x14ac:dyDescent="0.25">
      <c r="Q47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0" spans="17:17" ht="17.100000000000001" customHeight="1" x14ac:dyDescent="0.25">
      <c r="Q47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1" spans="17:17" ht="17.100000000000001" customHeight="1" x14ac:dyDescent="0.25">
      <c r="Q47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2" spans="17:17" ht="17.100000000000001" customHeight="1" x14ac:dyDescent="0.25">
      <c r="Q47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3" spans="17:17" ht="17.100000000000001" customHeight="1" x14ac:dyDescent="0.25">
      <c r="Q47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4" spans="17:17" ht="17.100000000000001" customHeight="1" x14ac:dyDescent="0.25">
      <c r="Q47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5" spans="17:17" ht="17.100000000000001" customHeight="1" x14ac:dyDescent="0.25">
      <c r="Q47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6" spans="17:17" ht="17.100000000000001" customHeight="1" x14ac:dyDescent="0.25">
      <c r="Q47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7" spans="17:17" ht="17.100000000000001" customHeight="1" x14ac:dyDescent="0.25">
      <c r="Q47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8" spans="17:17" ht="17.100000000000001" customHeight="1" x14ac:dyDescent="0.25">
      <c r="Q47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799" spans="17:17" ht="17.100000000000001" customHeight="1" x14ac:dyDescent="0.25">
      <c r="Q47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0" spans="17:17" ht="17.100000000000001" customHeight="1" x14ac:dyDescent="0.25">
      <c r="Q48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1" spans="17:17" ht="17.100000000000001" customHeight="1" x14ac:dyDescent="0.25">
      <c r="Q48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2" spans="17:17" ht="17.100000000000001" customHeight="1" x14ac:dyDescent="0.25">
      <c r="Q48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3" spans="17:17" ht="17.100000000000001" customHeight="1" x14ac:dyDescent="0.25">
      <c r="Q48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4" spans="17:17" ht="17.100000000000001" customHeight="1" x14ac:dyDescent="0.25">
      <c r="Q48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5" spans="17:17" ht="17.100000000000001" customHeight="1" x14ac:dyDescent="0.25">
      <c r="Q48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6" spans="17:17" ht="17.100000000000001" customHeight="1" x14ac:dyDescent="0.25">
      <c r="Q48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7" spans="17:17" ht="17.100000000000001" customHeight="1" x14ac:dyDescent="0.25">
      <c r="Q48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8" spans="17:17" ht="17.100000000000001" customHeight="1" x14ac:dyDescent="0.25">
      <c r="Q48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09" spans="17:17" ht="17.100000000000001" customHeight="1" x14ac:dyDescent="0.25">
      <c r="Q48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0" spans="17:17" ht="17.100000000000001" customHeight="1" x14ac:dyDescent="0.25">
      <c r="Q48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1" spans="17:17" ht="17.100000000000001" customHeight="1" x14ac:dyDescent="0.25">
      <c r="Q48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2" spans="17:17" ht="17.100000000000001" customHeight="1" x14ac:dyDescent="0.25">
      <c r="Q48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3" spans="17:17" ht="17.100000000000001" customHeight="1" x14ac:dyDescent="0.25">
      <c r="Q48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4" spans="17:17" ht="17.100000000000001" customHeight="1" x14ac:dyDescent="0.25">
      <c r="Q48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5" spans="17:17" ht="17.100000000000001" customHeight="1" x14ac:dyDescent="0.25">
      <c r="Q48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6" spans="17:17" ht="17.100000000000001" customHeight="1" x14ac:dyDescent="0.25">
      <c r="Q48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7" spans="17:17" ht="17.100000000000001" customHeight="1" x14ac:dyDescent="0.25">
      <c r="Q48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8" spans="17:17" ht="17.100000000000001" customHeight="1" x14ac:dyDescent="0.25">
      <c r="Q48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19" spans="17:17" ht="17.100000000000001" customHeight="1" x14ac:dyDescent="0.25">
      <c r="Q48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0" spans="17:17" ht="17.100000000000001" customHeight="1" x14ac:dyDescent="0.25">
      <c r="Q48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1" spans="17:17" ht="17.100000000000001" customHeight="1" x14ac:dyDescent="0.25">
      <c r="Q48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2" spans="17:17" ht="17.100000000000001" customHeight="1" x14ac:dyDescent="0.25">
      <c r="Q48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3" spans="17:17" ht="17.100000000000001" customHeight="1" x14ac:dyDescent="0.25">
      <c r="Q48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4" spans="17:17" ht="17.100000000000001" customHeight="1" x14ac:dyDescent="0.25">
      <c r="Q48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5" spans="17:17" ht="17.100000000000001" customHeight="1" x14ac:dyDescent="0.25">
      <c r="Q48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6" spans="17:17" ht="17.100000000000001" customHeight="1" x14ac:dyDescent="0.25">
      <c r="Q48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7" spans="17:17" ht="17.100000000000001" customHeight="1" x14ac:dyDescent="0.25">
      <c r="Q48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8" spans="17:17" ht="17.100000000000001" customHeight="1" x14ac:dyDescent="0.25">
      <c r="Q48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29" spans="17:17" ht="17.100000000000001" customHeight="1" x14ac:dyDescent="0.25">
      <c r="Q48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0" spans="17:17" ht="17.100000000000001" customHeight="1" x14ac:dyDescent="0.25">
      <c r="Q48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1" spans="17:17" ht="17.100000000000001" customHeight="1" x14ac:dyDescent="0.25">
      <c r="Q48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2" spans="17:17" ht="17.100000000000001" customHeight="1" x14ac:dyDescent="0.25">
      <c r="Q48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3" spans="17:17" ht="17.100000000000001" customHeight="1" x14ac:dyDescent="0.25">
      <c r="Q48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4" spans="17:17" ht="17.100000000000001" customHeight="1" x14ac:dyDescent="0.25">
      <c r="Q48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5" spans="17:17" ht="17.100000000000001" customHeight="1" x14ac:dyDescent="0.25">
      <c r="Q48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6" spans="17:17" ht="17.100000000000001" customHeight="1" x14ac:dyDescent="0.25">
      <c r="Q48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7" spans="17:17" ht="17.100000000000001" customHeight="1" x14ac:dyDescent="0.25">
      <c r="Q48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8" spans="17:17" ht="17.100000000000001" customHeight="1" x14ac:dyDescent="0.25">
      <c r="Q48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39" spans="17:17" ht="17.100000000000001" customHeight="1" x14ac:dyDescent="0.25">
      <c r="Q48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0" spans="17:17" ht="17.100000000000001" customHeight="1" x14ac:dyDescent="0.25">
      <c r="Q48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1" spans="17:17" ht="17.100000000000001" customHeight="1" x14ac:dyDescent="0.25">
      <c r="Q48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2" spans="17:17" ht="17.100000000000001" customHeight="1" x14ac:dyDescent="0.25">
      <c r="Q48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3" spans="17:17" ht="17.100000000000001" customHeight="1" x14ac:dyDescent="0.25">
      <c r="Q48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4" spans="17:17" ht="17.100000000000001" customHeight="1" x14ac:dyDescent="0.25">
      <c r="Q48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5" spans="17:17" ht="17.100000000000001" customHeight="1" x14ac:dyDescent="0.25">
      <c r="Q48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6" spans="17:17" ht="17.100000000000001" customHeight="1" x14ac:dyDescent="0.25">
      <c r="Q48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7" spans="17:17" ht="17.100000000000001" customHeight="1" x14ac:dyDescent="0.25">
      <c r="Q48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8" spans="17:17" ht="17.100000000000001" customHeight="1" x14ac:dyDescent="0.25">
      <c r="Q48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49" spans="17:17" ht="17.100000000000001" customHeight="1" x14ac:dyDescent="0.25">
      <c r="Q48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0" spans="17:17" ht="17.100000000000001" customHeight="1" x14ac:dyDescent="0.25">
      <c r="Q48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1" spans="17:17" ht="17.100000000000001" customHeight="1" x14ac:dyDescent="0.25">
      <c r="Q48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2" spans="17:17" ht="17.100000000000001" customHeight="1" x14ac:dyDescent="0.25">
      <c r="Q48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3" spans="17:17" ht="17.100000000000001" customHeight="1" x14ac:dyDescent="0.25">
      <c r="Q48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4" spans="17:17" ht="17.100000000000001" customHeight="1" x14ac:dyDescent="0.25">
      <c r="Q48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5" spans="17:17" ht="17.100000000000001" customHeight="1" x14ac:dyDescent="0.25">
      <c r="Q48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6" spans="17:17" ht="17.100000000000001" customHeight="1" x14ac:dyDescent="0.25">
      <c r="Q48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7" spans="17:17" ht="17.100000000000001" customHeight="1" x14ac:dyDescent="0.25">
      <c r="Q48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8" spans="17:17" ht="17.100000000000001" customHeight="1" x14ac:dyDescent="0.25">
      <c r="Q48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59" spans="17:17" ht="17.100000000000001" customHeight="1" x14ac:dyDescent="0.25">
      <c r="Q48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0" spans="17:17" ht="17.100000000000001" customHeight="1" x14ac:dyDescent="0.25">
      <c r="Q48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1" spans="17:17" ht="17.100000000000001" customHeight="1" x14ac:dyDescent="0.25">
      <c r="Q48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2" spans="17:17" ht="17.100000000000001" customHeight="1" x14ac:dyDescent="0.25">
      <c r="Q48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3" spans="17:17" ht="17.100000000000001" customHeight="1" x14ac:dyDescent="0.25">
      <c r="Q48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4" spans="17:17" ht="17.100000000000001" customHeight="1" x14ac:dyDescent="0.25">
      <c r="Q48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5" spans="17:17" ht="17.100000000000001" customHeight="1" x14ac:dyDescent="0.25">
      <c r="Q48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6" spans="17:17" ht="17.100000000000001" customHeight="1" x14ac:dyDescent="0.25">
      <c r="Q48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7" spans="17:17" ht="17.100000000000001" customHeight="1" x14ac:dyDescent="0.25">
      <c r="Q48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8" spans="17:17" ht="17.100000000000001" customHeight="1" x14ac:dyDescent="0.25">
      <c r="Q48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69" spans="17:17" ht="17.100000000000001" customHeight="1" x14ac:dyDescent="0.25">
      <c r="Q48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0" spans="17:17" ht="17.100000000000001" customHeight="1" x14ac:dyDescent="0.25">
      <c r="Q48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1" spans="17:17" ht="17.100000000000001" customHeight="1" x14ac:dyDescent="0.25">
      <c r="Q48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2" spans="17:17" ht="17.100000000000001" customHeight="1" x14ac:dyDescent="0.25">
      <c r="Q48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3" spans="17:17" ht="17.100000000000001" customHeight="1" x14ac:dyDescent="0.25">
      <c r="Q48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4" spans="17:17" ht="17.100000000000001" customHeight="1" x14ac:dyDescent="0.25">
      <c r="Q48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5" spans="17:17" ht="17.100000000000001" customHeight="1" x14ac:dyDescent="0.25">
      <c r="Q48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6" spans="17:17" ht="17.100000000000001" customHeight="1" x14ac:dyDescent="0.25">
      <c r="Q48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7" spans="17:17" ht="17.100000000000001" customHeight="1" x14ac:dyDescent="0.25">
      <c r="Q48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8" spans="17:17" ht="17.100000000000001" customHeight="1" x14ac:dyDescent="0.25">
      <c r="Q48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79" spans="17:17" ht="17.100000000000001" customHeight="1" x14ac:dyDescent="0.25">
      <c r="Q48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0" spans="17:17" ht="17.100000000000001" customHeight="1" x14ac:dyDescent="0.25">
      <c r="Q48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1" spans="17:17" ht="17.100000000000001" customHeight="1" x14ac:dyDescent="0.25">
      <c r="Q48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2" spans="17:17" ht="17.100000000000001" customHeight="1" x14ac:dyDescent="0.25">
      <c r="Q48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3" spans="17:17" ht="17.100000000000001" customHeight="1" x14ac:dyDescent="0.25">
      <c r="Q48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4" spans="17:17" ht="17.100000000000001" customHeight="1" x14ac:dyDescent="0.25">
      <c r="Q48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5" spans="17:17" ht="17.100000000000001" customHeight="1" x14ac:dyDescent="0.25">
      <c r="Q48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6" spans="17:17" ht="17.100000000000001" customHeight="1" x14ac:dyDescent="0.25">
      <c r="Q48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7" spans="17:17" ht="17.100000000000001" customHeight="1" x14ac:dyDescent="0.25">
      <c r="Q48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8" spans="17:17" ht="17.100000000000001" customHeight="1" x14ac:dyDescent="0.25">
      <c r="Q48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89" spans="17:17" ht="17.100000000000001" customHeight="1" x14ac:dyDescent="0.25">
      <c r="Q48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0" spans="17:17" ht="17.100000000000001" customHeight="1" x14ac:dyDescent="0.25">
      <c r="Q48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1" spans="17:17" ht="17.100000000000001" customHeight="1" x14ac:dyDescent="0.25">
      <c r="Q48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2" spans="17:17" ht="17.100000000000001" customHeight="1" x14ac:dyDescent="0.25">
      <c r="Q48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3" spans="17:17" ht="17.100000000000001" customHeight="1" x14ac:dyDescent="0.25">
      <c r="Q48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4" spans="17:17" ht="17.100000000000001" customHeight="1" x14ac:dyDescent="0.25">
      <c r="Q48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5" spans="17:17" ht="17.100000000000001" customHeight="1" x14ac:dyDescent="0.25">
      <c r="Q48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6" spans="17:17" ht="17.100000000000001" customHeight="1" x14ac:dyDescent="0.25">
      <c r="Q48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7" spans="17:17" ht="17.100000000000001" customHeight="1" x14ac:dyDescent="0.25">
      <c r="Q48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8" spans="17:17" ht="17.100000000000001" customHeight="1" x14ac:dyDescent="0.25">
      <c r="Q48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899" spans="17:17" ht="17.100000000000001" customHeight="1" x14ac:dyDescent="0.25">
      <c r="Q48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0" spans="17:17" ht="17.100000000000001" customHeight="1" x14ac:dyDescent="0.25">
      <c r="Q49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1" spans="17:17" ht="17.100000000000001" customHeight="1" x14ac:dyDescent="0.25">
      <c r="Q49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2" spans="17:17" ht="17.100000000000001" customHeight="1" x14ac:dyDescent="0.25">
      <c r="Q490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3" spans="17:17" ht="17.100000000000001" customHeight="1" x14ac:dyDescent="0.25">
      <c r="Q490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4" spans="17:17" ht="17.100000000000001" customHeight="1" x14ac:dyDescent="0.25">
      <c r="Q490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5" spans="17:17" ht="17.100000000000001" customHeight="1" x14ac:dyDescent="0.25">
      <c r="Q490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6" spans="17:17" ht="17.100000000000001" customHeight="1" x14ac:dyDescent="0.25">
      <c r="Q490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7" spans="17:17" ht="17.100000000000001" customHeight="1" x14ac:dyDescent="0.25">
      <c r="Q490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8" spans="17:17" ht="17.100000000000001" customHeight="1" x14ac:dyDescent="0.25">
      <c r="Q490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09" spans="17:17" ht="17.100000000000001" customHeight="1" x14ac:dyDescent="0.25">
      <c r="Q490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0" spans="17:17" ht="17.100000000000001" customHeight="1" x14ac:dyDescent="0.25">
      <c r="Q491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1" spans="17:17" ht="17.100000000000001" customHeight="1" x14ac:dyDescent="0.25">
      <c r="Q491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2" spans="17:17" ht="17.100000000000001" customHeight="1" x14ac:dyDescent="0.25">
      <c r="Q491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3" spans="17:17" ht="17.100000000000001" customHeight="1" x14ac:dyDescent="0.25">
      <c r="Q491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4" spans="17:17" ht="17.100000000000001" customHeight="1" x14ac:dyDescent="0.25">
      <c r="Q491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5" spans="17:17" ht="17.100000000000001" customHeight="1" x14ac:dyDescent="0.25">
      <c r="Q491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6" spans="17:17" ht="17.100000000000001" customHeight="1" x14ac:dyDescent="0.25">
      <c r="Q491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7" spans="17:17" ht="17.100000000000001" customHeight="1" x14ac:dyDescent="0.25">
      <c r="Q491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8" spans="17:17" ht="17.100000000000001" customHeight="1" x14ac:dyDescent="0.25">
      <c r="Q491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19" spans="17:17" ht="17.100000000000001" customHeight="1" x14ac:dyDescent="0.25">
      <c r="Q491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0" spans="17:17" ht="17.100000000000001" customHeight="1" x14ac:dyDescent="0.25">
      <c r="Q492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1" spans="17:17" ht="17.100000000000001" customHeight="1" x14ac:dyDescent="0.25">
      <c r="Q492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2" spans="17:17" ht="17.100000000000001" customHeight="1" x14ac:dyDescent="0.25">
      <c r="Q492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3" spans="17:17" ht="17.100000000000001" customHeight="1" x14ac:dyDescent="0.25">
      <c r="Q492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4" spans="17:17" ht="17.100000000000001" customHeight="1" x14ac:dyDescent="0.25">
      <c r="Q492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5" spans="17:17" ht="17.100000000000001" customHeight="1" x14ac:dyDescent="0.25">
      <c r="Q492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6" spans="17:17" ht="17.100000000000001" customHeight="1" x14ac:dyDescent="0.25">
      <c r="Q492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7" spans="17:17" ht="17.100000000000001" customHeight="1" x14ac:dyDescent="0.25">
      <c r="Q492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8" spans="17:17" ht="17.100000000000001" customHeight="1" x14ac:dyDescent="0.25">
      <c r="Q492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29" spans="17:17" ht="17.100000000000001" customHeight="1" x14ac:dyDescent="0.25">
      <c r="Q492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0" spans="17:17" ht="17.100000000000001" customHeight="1" x14ac:dyDescent="0.25">
      <c r="Q493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1" spans="17:17" ht="17.100000000000001" customHeight="1" x14ac:dyDescent="0.25">
      <c r="Q493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2" spans="17:17" ht="17.100000000000001" customHeight="1" x14ac:dyDescent="0.25">
      <c r="Q493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3" spans="17:17" ht="17.100000000000001" customHeight="1" x14ac:dyDescent="0.25">
      <c r="Q493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4" spans="17:17" ht="17.100000000000001" customHeight="1" x14ac:dyDescent="0.25">
      <c r="Q493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5" spans="17:17" ht="17.100000000000001" customHeight="1" x14ac:dyDescent="0.25">
      <c r="Q493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6" spans="17:17" ht="17.100000000000001" customHeight="1" x14ac:dyDescent="0.25">
      <c r="Q493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7" spans="17:17" ht="17.100000000000001" customHeight="1" x14ac:dyDescent="0.25">
      <c r="Q493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8" spans="17:17" ht="17.100000000000001" customHeight="1" x14ac:dyDescent="0.25">
      <c r="Q493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39" spans="17:17" ht="17.100000000000001" customHeight="1" x14ac:dyDescent="0.25">
      <c r="Q493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0" spans="17:17" ht="17.100000000000001" customHeight="1" x14ac:dyDescent="0.25">
      <c r="Q494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1" spans="17:17" ht="17.100000000000001" customHeight="1" x14ac:dyDescent="0.25">
      <c r="Q494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2" spans="17:17" ht="17.100000000000001" customHeight="1" x14ac:dyDescent="0.25">
      <c r="Q494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3" spans="17:17" ht="17.100000000000001" customHeight="1" x14ac:dyDescent="0.25">
      <c r="Q494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4" spans="17:17" ht="17.100000000000001" customHeight="1" x14ac:dyDescent="0.25">
      <c r="Q494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5" spans="17:17" ht="17.100000000000001" customHeight="1" x14ac:dyDescent="0.25">
      <c r="Q494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6" spans="17:17" ht="17.100000000000001" customHeight="1" x14ac:dyDescent="0.25">
      <c r="Q494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7" spans="17:17" ht="17.100000000000001" customHeight="1" x14ac:dyDescent="0.25">
      <c r="Q494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8" spans="17:17" ht="17.100000000000001" customHeight="1" x14ac:dyDescent="0.25">
      <c r="Q494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49" spans="17:17" ht="17.100000000000001" customHeight="1" x14ac:dyDescent="0.25">
      <c r="Q494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0" spans="17:17" ht="17.100000000000001" customHeight="1" x14ac:dyDescent="0.25">
      <c r="Q495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1" spans="17:17" ht="17.100000000000001" customHeight="1" x14ac:dyDescent="0.25">
      <c r="Q495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2" spans="17:17" ht="17.100000000000001" customHeight="1" x14ac:dyDescent="0.25">
      <c r="Q495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3" spans="17:17" ht="17.100000000000001" customHeight="1" x14ac:dyDescent="0.25">
      <c r="Q495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4" spans="17:17" ht="17.100000000000001" customHeight="1" x14ac:dyDescent="0.25">
      <c r="Q495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5" spans="17:17" ht="17.100000000000001" customHeight="1" x14ac:dyDescent="0.25">
      <c r="Q495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6" spans="17:17" ht="17.100000000000001" customHeight="1" x14ac:dyDescent="0.25">
      <c r="Q495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7" spans="17:17" ht="17.100000000000001" customHeight="1" x14ac:dyDescent="0.25">
      <c r="Q495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8" spans="17:17" ht="17.100000000000001" customHeight="1" x14ac:dyDescent="0.25">
      <c r="Q495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59" spans="17:17" ht="17.100000000000001" customHeight="1" x14ac:dyDescent="0.25">
      <c r="Q495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0" spans="17:17" ht="17.100000000000001" customHeight="1" x14ac:dyDescent="0.25">
      <c r="Q496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1" spans="17:17" ht="17.100000000000001" customHeight="1" x14ac:dyDescent="0.25">
      <c r="Q496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2" spans="17:17" ht="17.100000000000001" customHeight="1" x14ac:dyDescent="0.25">
      <c r="Q496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3" spans="17:17" ht="17.100000000000001" customHeight="1" x14ac:dyDescent="0.25">
      <c r="Q496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4" spans="17:17" ht="17.100000000000001" customHeight="1" x14ac:dyDescent="0.25">
      <c r="Q496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5" spans="17:17" ht="17.100000000000001" customHeight="1" x14ac:dyDescent="0.25">
      <c r="Q496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6" spans="17:17" ht="17.100000000000001" customHeight="1" x14ac:dyDescent="0.25">
      <c r="Q496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7" spans="17:17" ht="17.100000000000001" customHeight="1" x14ac:dyDescent="0.25">
      <c r="Q496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8" spans="17:17" ht="17.100000000000001" customHeight="1" x14ac:dyDescent="0.25">
      <c r="Q496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69" spans="17:17" ht="17.100000000000001" customHeight="1" x14ac:dyDescent="0.25">
      <c r="Q496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0" spans="17:17" ht="17.100000000000001" customHeight="1" x14ac:dyDescent="0.25">
      <c r="Q497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1" spans="17:17" ht="17.100000000000001" customHeight="1" x14ac:dyDescent="0.25">
      <c r="Q497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2" spans="17:17" ht="17.100000000000001" customHeight="1" x14ac:dyDescent="0.25">
      <c r="Q497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3" spans="17:17" ht="17.100000000000001" customHeight="1" x14ac:dyDescent="0.25">
      <c r="Q497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4" spans="17:17" ht="17.100000000000001" customHeight="1" x14ac:dyDescent="0.25">
      <c r="Q497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5" spans="17:17" ht="17.100000000000001" customHeight="1" x14ac:dyDescent="0.25">
      <c r="Q497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6" spans="17:17" ht="17.100000000000001" customHeight="1" x14ac:dyDescent="0.25">
      <c r="Q497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7" spans="17:17" ht="17.100000000000001" customHeight="1" x14ac:dyDescent="0.25">
      <c r="Q497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8" spans="17:17" ht="17.100000000000001" customHeight="1" x14ac:dyDescent="0.25">
      <c r="Q497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79" spans="17:17" ht="17.100000000000001" customHeight="1" x14ac:dyDescent="0.25">
      <c r="Q497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0" spans="17:17" ht="17.100000000000001" customHeight="1" x14ac:dyDescent="0.25">
      <c r="Q498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1" spans="17:17" ht="17.100000000000001" customHeight="1" x14ac:dyDescent="0.25">
      <c r="Q498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2" spans="17:17" ht="17.100000000000001" customHeight="1" x14ac:dyDescent="0.25">
      <c r="Q498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3" spans="17:17" ht="17.100000000000001" customHeight="1" x14ac:dyDescent="0.25">
      <c r="Q498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4" spans="17:17" ht="17.100000000000001" customHeight="1" x14ac:dyDescent="0.25">
      <c r="Q498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5" spans="17:17" ht="17.100000000000001" customHeight="1" x14ac:dyDescent="0.25">
      <c r="Q498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6" spans="17:17" ht="17.100000000000001" customHeight="1" x14ac:dyDescent="0.25">
      <c r="Q498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7" spans="17:17" ht="17.100000000000001" customHeight="1" x14ac:dyDescent="0.25">
      <c r="Q498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8" spans="17:17" ht="17.100000000000001" customHeight="1" x14ac:dyDescent="0.25">
      <c r="Q498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89" spans="17:17" ht="17.100000000000001" customHeight="1" x14ac:dyDescent="0.25">
      <c r="Q498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0" spans="17:17" ht="17.100000000000001" customHeight="1" x14ac:dyDescent="0.25">
      <c r="Q499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1" spans="17:17" ht="17.100000000000001" customHeight="1" x14ac:dyDescent="0.25">
      <c r="Q499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2" spans="17:17" ht="17.100000000000001" customHeight="1" x14ac:dyDescent="0.25">
      <c r="Q4992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3" spans="17:17" ht="17.100000000000001" customHeight="1" x14ac:dyDescent="0.25">
      <c r="Q4993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4" spans="17:17" ht="17.100000000000001" customHeight="1" x14ac:dyDescent="0.25">
      <c r="Q4994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5" spans="17:17" ht="17.100000000000001" customHeight="1" x14ac:dyDescent="0.25">
      <c r="Q4995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6" spans="17:17" ht="17.100000000000001" customHeight="1" x14ac:dyDescent="0.25">
      <c r="Q4996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7" spans="17:17" ht="17.100000000000001" customHeight="1" x14ac:dyDescent="0.25">
      <c r="Q4997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8" spans="17:17" ht="17.100000000000001" customHeight="1" x14ac:dyDescent="0.25">
      <c r="Q4998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4999" spans="17:17" ht="17.100000000000001" customHeight="1" x14ac:dyDescent="0.25">
      <c r="Q4999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0" spans="17:17" ht="17.100000000000001" customHeight="1" x14ac:dyDescent="0.25">
      <c r="Q5000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  <row r="5001" spans="17:17" ht="17.100000000000001" customHeight="1" x14ac:dyDescent="0.25">
      <c r="Q5001" s="62" t="str">
        <f>IF(OR(Table1[[#This Row],[Current Public Side SL Material ⓘ]]="",Table1[[#This Row],[Was Public SL Material Ever Previously Lead?]]="",Table1[[#This Row],[Customer SL Material ⓘ]]=""),"",IF(OR(LEFT(Table1[[#This Row],[Current Public Side SL Material ⓘ]],4)="Lead",LEFT(Table1[[#This Row],[Customer SL Material ⓘ]],4)="Lead"),"Lead",IF(LEFT(Table1[[#This Row],[Current Public Side SL Material ⓘ]],1)="U",(IF(LEFT(Table1[[#This Row],[Customer SL Material ⓘ]],1)="G","GSLRR","Unknown")),(IF(LEFT(Table1[[#This Row],[Customer SL Material ⓘ]],1)="G",(IF(Table1[[#This Row],[Was Public SL Material Ever Previously Lead?]]="No","Non-Lead","GSLRR")),IF(LEFT(Table1[[#This Row],[Customer SL Material ⓘ]],1)="U","Unknown","Non-Lead"))))))</f>
        <v/>
      </c>
    </row>
  </sheetData>
  <sheetProtection algorithmName="SHA-512" hashValue="d9uBQOiRv/OE3WW9cEpQQjw35ioaCLp1Ze/dXYG/nMgf95dlCQMgelA4yd8SBKPREv3UMdZVohecEzyv/sIwkg==" saltValue="q5BGDmHoMg6WlMjv27wuAQ==" spinCount="100000" sheet="1" objects="1" scenarios="1"/>
  <dataValidations xWindow="1175" yWindow="442" count="5">
    <dataValidation allowBlank="1" showInputMessage="1" showErrorMessage="1" promptTitle="Info:" prompt="• Choose “Lead” if any portion of an SL is made of lead._x000a_ • Specify in the “Note” column, if “Known other.”" sqref="E1 J1"/>
    <dataValidation allowBlank="1" showInputMessage="1" showErrorMessage="1" promptTitle="Info:" prompt="Specify in the “Note” column, if &quot;Other.”" sqref="G1"/>
    <dataValidation allowBlank="1" showInputMessage="1" showErrorMessage="1" promptTitle="Info:" prompt="Specify in the “Note” column, if “Other.”" sqref="K1"/>
    <dataValidation allowBlank="1" showInputMessage="1" showErrorMessage="1" promptTitle="Info:" prompt="Point-of-Use: a whole house softener, filter or any other whole house treatment system_x000a_Point-of-Entry: a filter or a treatment device attached to a faucet or under a sink" sqref="N1"/>
    <dataValidation allowBlank="1" showInputMessage="1" showErrorMessage="1" promptTitle="Info:" prompt="Don't fill this column. The SL Category will be automatically determined based on required information provided." sqref="Q1"/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1175" yWindow="442" count="11">
        <x14:dataValidation type="list" allowBlank="1" showInputMessage="1" showErrorMessage="1">
          <x14:formula1>
            <xm:f>OFFSET('Information Sheet'!$B$17, 0, 0, COUNTA('Information Sheet'!$B$17:$B$24),1)</xm:f>
          </x14:formula1>
          <xm:sqref>J5:J28 E2:E5001</xm:sqref>
        </x14:dataValidation>
        <x14:dataValidation type="list" allowBlank="1" showInputMessage="1" showErrorMessage="1">
          <x14:formula1>
            <xm:f>OFFSET('Information Sheet'!$A$28, 0, 0, COUNTA('Information Sheet'!$A$28:$A$35),1)</xm:f>
          </x14:formula1>
          <xm:sqref>J2:J4 J29:J1048576</xm:sqref>
        </x14:dataValidation>
        <x14:dataValidation type="list" allowBlank="1" showErrorMessage="1">
          <x14:formula1>
            <xm:f>'Information Sheet'!$A$17:$A$20</xm:f>
          </x14:formula1>
          <xm:sqref>D2:D5001</xm:sqref>
        </x14:dataValidation>
        <x14:dataValidation type="list" allowBlank="1" showErrorMessage="1">
          <x14:formula1>
            <xm:f>'Information Sheet'!$C$17:$C$20</xm:f>
          </x14:formula1>
          <xm:sqref>F2:F5001</xm:sqref>
        </x14:dataValidation>
        <x14:dataValidation type="list" allowBlank="1" showInputMessage="1" showErrorMessage="1">
          <x14:formula1>
            <xm:f>'Information Sheet'!$E$17:$E$21</xm:f>
          </x14:formula1>
          <xm:sqref>I2:I5001</xm:sqref>
        </x14:dataValidation>
        <x14:dataValidation type="list" allowBlank="1" showInputMessage="1" showErrorMessage="1">
          <x14:formula1>
            <xm:f>'Information Sheet'!$C$28:$C$31</xm:f>
          </x14:formula1>
          <xm:sqref>L2:L5001</xm:sqref>
        </x14:dataValidation>
        <x14:dataValidation type="list" allowBlank="1" showInputMessage="1" showErrorMessage="1">
          <x14:formula1>
            <xm:f>'Information Sheet'!$D$28:$D$32</xm:f>
          </x14:formula1>
          <xm:sqref>M2:M5001</xm:sqref>
        </x14:dataValidation>
        <x14:dataValidation type="list" allowBlank="1" showInputMessage="1" showErrorMessage="1">
          <x14:formula1>
            <xm:f>'Information Sheet'!$E$28:$E$31</xm:f>
          </x14:formula1>
          <xm:sqref>N2:N5001</xm:sqref>
        </x14:dataValidation>
        <x14:dataValidation type="list" allowBlank="1" showInputMessage="1" showErrorMessage="1">
          <x14:formula1>
            <xm:f>'Information Sheet'!$F$28:$F$32</xm:f>
          </x14:formula1>
          <xm:sqref>P2:P5001</xm:sqref>
        </x14:dataValidation>
        <x14:dataValidation type="list" allowBlank="1" showErrorMessage="1">
          <x14:formula1>
            <xm:f>'Information Sheet'!$D$17:$D$24</xm:f>
          </x14:formula1>
          <xm:sqref>G2:G5001</xm:sqref>
        </x14:dataValidation>
        <x14:dataValidation type="list" allowBlank="1" showInputMessage="1" showErrorMessage="1">
          <x14:formula1>
            <xm:f>'Information Sheet'!$B$28:$B$35</xm:f>
          </x14:formula1>
          <xm:sqref>K2:K5001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showGridLines="0" zoomScaleNormal="100" workbookViewId="0">
      <selection activeCell="V31" sqref="V31"/>
    </sheetView>
  </sheetViews>
  <sheetFormatPr defaultColWidth="8.7109375" defaultRowHeight="15" customHeight="1" x14ac:dyDescent="0.2"/>
  <cols>
    <col min="1" max="1" width="20.7109375" style="32" customWidth="1"/>
    <col min="2" max="2" width="12.85546875" style="32" customWidth="1"/>
    <col min="3" max="3" width="10.28515625" style="32" customWidth="1"/>
    <col min="4" max="4" width="8.5703125" style="32" customWidth="1"/>
    <col min="5" max="5" width="8.7109375" style="32" customWidth="1"/>
    <col min="6" max="6" width="8.140625" style="32" customWidth="1"/>
    <col min="7" max="7" width="6.85546875" style="32" customWidth="1"/>
    <col min="8" max="8" width="11.28515625" style="32" customWidth="1"/>
    <col min="9" max="9" width="8.5703125" style="32" customWidth="1"/>
    <col min="10" max="16384" width="8.7109375" style="32"/>
  </cols>
  <sheetData>
    <row r="1" spans="1:9" ht="15" customHeight="1" x14ac:dyDescent="0.25">
      <c r="A1" s="102" t="s">
        <v>58</v>
      </c>
      <c r="B1" s="102"/>
      <c r="C1" s="102"/>
      <c r="D1" s="102"/>
      <c r="E1" s="102"/>
      <c r="F1" s="102"/>
      <c r="G1" s="102"/>
      <c r="H1" s="102"/>
    </row>
    <row r="2" spans="1:9" ht="15" customHeight="1" x14ac:dyDescent="0.25">
      <c r="A2" s="33" t="s">
        <v>59</v>
      </c>
      <c r="D2" s="33"/>
      <c r="E2" s="33"/>
    </row>
    <row r="3" spans="1:9" ht="15" customHeight="1" x14ac:dyDescent="0.2">
      <c r="A3" s="73" t="s">
        <v>60</v>
      </c>
      <c r="B3" s="111" t="s">
        <v>228</v>
      </c>
      <c r="C3" s="112"/>
      <c r="D3" s="112"/>
      <c r="E3" s="112"/>
      <c r="F3" s="112"/>
      <c r="G3" s="112"/>
      <c r="H3" s="112"/>
      <c r="I3" s="113"/>
    </row>
    <row r="4" spans="1:9" ht="15" customHeight="1" x14ac:dyDescent="0.2">
      <c r="A4" s="74" t="s">
        <v>61</v>
      </c>
      <c r="B4" s="114" t="s">
        <v>227</v>
      </c>
      <c r="C4" s="115"/>
      <c r="D4" s="115"/>
      <c r="E4" s="115"/>
      <c r="F4" s="115"/>
      <c r="G4" s="115"/>
      <c r="H4" s="115"/>
      <c r="I4" s="116"/>
    </row>
    <row r="5" spans="1:9" ht="9" customHeight="1" x14ac:dyDescent="0.2"/>
    <row r="6" spans="1:9" ht="15" customHeight="1" x14ac:dyDescent="0.25">
      <c r="A6" s="33" t="s">
        <v>106</v>
      </c>
    </row>
    <row r="7" spans="1:9" ht="15" customHeight="1" x14ac:dyDescent="0.2">
      <c r="A7" s="103" t="s">
        <v>62</v>
      </c>
      <c r="B7" s="104"/>
      <c r="C7" s="117" t="s">
        <v>230</v>
      </c>
      <c r="D7" s="118"/>
      <c r="E7" s="118"/>
      <c r="F7" s="118"/>
      <c r="G7" s="118"/>
      <c r="H7" s="118"/>
      <c r="I7" s="119"/>
    </row>
    <row r="8" spans="1:9" ht="15" customHeight="1" x14ac:dyDescent="0.2">
      <c r="A8" s="105" t="s">
        <v>63</v>
      </c>
      <c r="B8" s="106"/>
      <c r="C8" s="120" t="s">
        <v>231</v>
      </c>
      <c r="D8" s="121"/>
      <c r="E8" s="121"/>
      <c r="F8" s="121"/>
      <c r="G8" s="121"/>
      <c r="H8" s="121"/>
      <c r="I8" s="122"/>
    </row>
    <row r="9" spans="1:9" ht="15" customHeight="1" x14ac:dyDescent="0.2">
      <c r="A9" s="107" t="s">
        <v>64</v>
      </c>
      <c r="B9" s="108"/>
      <c r="C9" s="123" t="s">
        <v>232</v>
      </c>
      <c r="D9" s="124"/>
      <c r="E9" s="124"/>
      <c r="F9" s="124"/>
      <c r="G9" s="124"/>
      <c r="H9" s="124"/>
      <c r="I9" s="125"/>
    </row>
    <row r="10" spans="1:9" ht="9.6" customHeight="1" x14ac:dyDescent="0.2"/>
    <row r="11" spans="1:9" s="47" customFormat="1" ht="15" customHeight="1" x14ac:dyDescent="0.25">
      <c r="A11" s="49" t="s">
        <v>65</v>
      </c>
    </row>
    <row r="12" spans="1:9" s="47" customFormat="1" ht="15" customHeight="1" thickBot="1" x14ac:dyDescent="0.25">
      <c r="A12" s="109" t="s">
        <v>66</v>
      </c>
      <c r="B12" s="109"/>
      <c r="C12" s="109"/>
      <c r="D12" s="109"/>
      <c r="E12" s="109"/>
      <c r="F12" s="109"/>
      <c r="G12" s="110">
        <f>G13+G17</f>
        <v>117</v>
      </c>
      <c r="H12" s="110"/>
      <c r="I12" s="110"/>
    </row>
    <row r="13" spans="1:9" s="47" customFormat="1" ht="15" customHeight="1" thickTop="1" x14ac:dyDescent="0.2">
      <c r="A13" s="126" t="s">
        <v>67</v>
      </c>
      <c r="B13" s="126"/>
      <c r="C13" s="126"/>
      <c r="D13" s="126"/>
      <c r="E13" s="126"/>
      <c r="F13" s="126"/>
      <c r="G13" s="127">
        <f>SUM(G14:I16)</f>
        <v>0</v>
      </c>
      <c r="H13" s="127"/>
      <c r="I13" s="127"/>
    </row>
    <row r="14" spans="1:9" s="47" customFormat="1" ht="15" customHeight="1" x14ac:dyDescent="0.2">
      <c r="A14" s="128" t="s">
        <v>68</v>
      </c>
      <c r="B14" s="128"/>
      <c r="C14" s="128"/>
      <c r="D14" s="128"/>
      <c r="E14" s="128"/>
      <c r="F14" s="128"/>
      <c r="G14" s="129">
        <f>COUNTIF('Service Line Inventory Template'!$Q$2:$Q$5001,"Lead")</f>
        <v>0</v>
      </c>
      <c r="H14" s="129"/>
      <c r="I14" s="129"/>
    </row>
    <row r="15" spans="1:9" s="47" customFormat="1" ht="15" customHeight="1" x14ac:dyDescent="0.2">
      <c r="A15" s="128" t="s">
        <v>69</v>
      </c>
      <c r="B15" s="128"/>
      <c r="C15" s="128"/>
      <c r="D15" s="128"/>
      <c r="E15" s="128"/>
      <c r="F15" s="128"/>
      <c r="G15" s="129">
        <f>COUNTIF('Service Line Inventory Template'!$Q$2:$Q$5001,"GSLRR")</f>
        <v>0</v>
      </c>
      <c r="H15" s="129"/>
      <c r="I15" s="129"/>
    </row>
    <row r="16" spans="1:9" s="47" customFormat="1" ht="15" customHeight="1" x14ac:dyDescent="0.2">
      <c r="A16" s="130" t="s">
        <v>70</v>
      </c>
      <c r="B16" s="130"/>
      <c r="C16" s="130"/>
      <c r="D16" s="130"/>
      <c r="E16" s="130"/>
      <c r="F16" s="130"/>
      <c r="G16" s="129">
        <f>COUNTIF('Service Line Inventory Template'!$Q$2:$Q$5001,"Non-Lead")</f>
        <v>0</v>
      </c>
      <c r="H16" s="129"/>
      <c r="I16" s="129"/>
    </row>
    <row r="17" spans="1:15" s="47" customFormat="1" ht="14.25" x14ac:dyDescent="0.2">
      <c r="A17" s="131" t="s">
        <v>71</v>
      </c>
      <c r="B17" s="131"/>
      <c r="C17" s="131"/>
      <c r="D17" s="131"/>
      <c r="E17" s="131"/>
      <c r="F17" s="131"/>
      <c r="G17" s="132">
        <f>COUNTIF('Service Line Inventory Template'!$Q$2:$Q$5001,"Unknown")</f>
        <v>117</v>
      </c>
      <c r="H17" s="132"/>
      <c r="I17" s="132"/>
    </row>
    <row r="18" spans="1:15" s="47" customFormat="1" ht="10.5" customHeight="1" x14ac:dyDescent="0.25">
      <c r="A18" s="34"/>
      <c r="B18" s="34"/>
      <c r="C18" s="34"/>
      <c r="D18" s="34"/>
      <c r="E18" s="34"/>
      <c r="F18" s="34"/>
      <c r="G18" s="35"/>
      <c r="H18" s="35"/>
      <c r="L18" s="21"/>
      <c r="M18" s="21"/>
      <c r="N18" s="21"/>
      <c r="O18" s="21"/>
    </row>
    <row r="19" spans="1:15" s="47" customFormat="1" ht="30" customHeight="1" thickBot="1" x14ac:dyDescent="0.3">
      <c r="A19" s="133" t="s">
        <v>72</v>
      </c>
      <c r="B19" s="133"/>
      <c r="C19" s="87" t="s">
        <v>44</v>
      </c>
      <c r="D19" s="134" t="s">
        <v>73</v>
      </c>
      <c r="E19" s="135"/>
      <c r="F19" s="134" t="s">
        <v>46</v>
      </c>
      <c r="G19" s="135"/>
      <c r="H19" s="134" t="s">
        <v>21</v>
      </c>
      <c r="I19" s="135"/>
      <c r="L19" s="21"/>
      <c r="M19" s="21"/>
      <c r="N19" s="21"/>
      <c r="O19" s="21"/>
    </row>
    <row r="20" spans="1:15" s="47" customFormat="1" ht="15" customHeight="1" thickTop="1" x14ac:dyDescent="0.25">
      <c r="A20" s="136" t="s">
        <v>74</v>
      </c>
      <c r="B20" s="137"/>
      <c r="C20" s="53">
        <f>COUNTIF(Table1[Current Public Side SL Material ⓘ],"Lead*")</f>
        <v>0</v>
      </c>
      <c r="D20" s="54">
        <f>COUNTIF(Table1[Current Public Side SL Material ⓘ],"Galvanized*")</f>
        <v>0</v>
      </c>
      <c r="E20" s="52" t="s">
        <v>75</v>
      </c>
      <c r="F20" s="138">
        <f>COUNTIF(Table1[Current Public Side SL Material ⓘ],"C*")+COUNTIF(Table1[Current Public Side SL Material ⓘ],"P*")+COUNTIF(Table1[Current Public Side SL Material ⓘ],"K*")</f>
        <v>0</v>
      </c>
      <c r="G20" s="139"/>
      <c r="H20" s="138">
        <f>COUNTIF(Table1[Current Public Side SL Material ⓘ],"U*")</f>
        <v>117</v>
      </c>
      <c r="I20" s="140"/>
      <c r="J20" s="50"/>
      <c r="L20" s="21"/>
      <c r="M20" s="21"/>
      <c r="N20" s="21"/>
      <c r="O20" s="21"/>
    </row>
    <row r="21" spans="1:15" s="47" customFormat="1" ht="15" customHeight="1" x14ac:dyDescent="0.25">
      <c r="A21" s="136" t="s">
        <v>76</v>
      </c>
      <c r="B21" s="137"/>
      <c r="C21" s="53">
        <f>COUNTIF(Table1[Customer SL Material ⓘ],"Lead*")</f>
        <v>0</v>
      </c>
      <c r="D21" s="55">
        <f>COUNTIF(Table1[Customer SL Material ⓘ],"Galvanized*")</f>
        <v>0</v>
      </c>
      <c r="E21" s="51" t="s">
        <v>75</v>
      </c>
      <c r="F21" s="141">
        <f>COUNTIF(Table1[Customer SL Material ⓘ],"C*")+COUNTIF(Table1[Customer SL Material ⓘ],"P*")+COUNTIF(Table1[Customer SL Material ⓘ],"K*")</f>
        <v>0</v>
      </c>
      <c r="G21" s="142"/>
      <c r="H21" s="141">
        <f>COUNTIF(Table1[Customer SL Material ⓘ],"U*")</f>
        <v>117</v>
      </c>
      <c r="I21" s="143"/>
      <c r="J21" s="50"/>
      <c r="L21" s="21"/>
      <c r="M21" s="21"/>
      <c r="N21" s="21"/>
      <c r="O21" s="21"/>
    </row>
    <row r="22" spans="1:15" s="47" customFormat="1" ht="34.5" customHeight="1" x14ac:dyDescent="0.25">
      <c r="A22" s="144" t="s">
        <v>66</v>
      </c>
      <c r="B22" s="145"/>
      <c r="C22" s="77">
        <f>COUNTIF(Table1[SL Category ⓘ],"Lead")</f>
        <v>0</v>
      </c>
      <c r="D22" s="78">
        <f>COUNTIF(Table1[SL Category ⓘ],"GSLRR")</f>
        <v>0</v>
      </c>
      <c r="E22" s="79" t="s">
        <v>45</v>
      </c>
      <c r="F22" s="146">
        <f>COUNTIF(Table1[SL Category ⓘ],"Non-Lead")</f>
        <v>0</v>
      </c>
      <c r="G22" s="147"/>
      <c r="H22" s="146">
        <f>COUNTIF(Table1[SL Category ⓘ],"Unknown")</f>
        <v>117</v>
      </c>
      <c r="I22" s="148"/>
      <c r="J22" s="50"/>
      <c r="L22" s="21"/>
      <c r="M22" s="21"/>
      <c r="N22" s="21"/>
      <c r="O22" s="21"/>
    </row>
    <row r="23" spans="1:15" ht="6.95" customHeight="1" x14ac:dyDescent="0.25">
      <c r="A23" s="36"/>
      <c r="B23" s="37"/>
      <c r="L23"/>
      <c r="M23"/>
      <c r="N23"/>
      <c r="O23"/>
    </row>
    <row r="24" spans="1:15" ht="15" customHeight="1" x14ac:dyDescent="0.25">
      <c r="A24" s="38" t="s">
        <v>77</v>
      </c>
      <c r="B24" s="37"/>
      <c r="L24"/>
      <c r="M24"/>
      <c r="N24"/>
      <c r="O24"/>
    </row>
    <row r="25" spans="1:15" ht="15" customHeight="1" thickBot="1" x14ac:dyDescent="0.3">
      <c r="A25" s="149" t="s">
        <v>78</v>
      </c>
      <c r="B25" s="149"/>
      <c r="C25" s="149"/>
      <c r="D25" s="149"/>
      <c r="E25" s="150" t="s">
        <v>79</v>
      </c>
      <c r="F25" s="150"/>
      <c r="G25" s="151" t="s">
        <v>80</v>
      </c>
      <c r="H25" s="152"/>
      <c r="I25" s="153"/>
      <c r="L25"/>
      <c r="M25"/>
      <c r="N25"/>
      <c r="O25"/>
    </row>
    <row r="26" spans="1:15" ht="15" customHeight="1" thickTop="1" x14ac:dyDescent="0.25">
      <c r="A26" s="154" t="s">
        <v>81</v>
      </c>
      <c r="B26" s="154"/>
      <c r="C26" s="154"/>
      <c r="D26" s="154"/>
      <c r="E26" s="155">
        <f>COUNTIF('Service Line Inventory Template'!G2:G5001,"Records")</f>
        <v>0</v>
      </c>
      <c r="F26" s="155"/>
      <c r="G26" s="156">
        <f>COUNTIF('Service Line Inventory Template'!K2:K5001,"Records")</f>
        <v>0</v>
      </c>
      <c r="H26" s="157"/>
      <c r="I26" s="158"/>
      <c r="L26"/>
      <c r="M26"/>
      <c r="N26"/>
      <c r="O26"/>
    </row>
    <row r="27" spans="1:15" ht="15" customHeight="1" x14ac:dyDescent="0.25">
      <c r="A27" s="159" t="s">
        <v>19</v>
      </c>
      <c r="B27" s="160"/>
      <c r="C27" s="160"/>
      <c r="D27" s="161"/>
      <c r="E27" s="162">
        <f>COUNTIF('Service Line Inventory Template'!G2:G5001,"Field Inspection")</f>
        <v>0</v>
      </c>
      <c r="F27" s="162"/>
      <c r="G27" s="163">
        <f>COUNTIF('Service Line Inventory Template'!K2:K5001,A27)</f>
        <v>0</v>
      </c>
      <c r="H27" s="164"/>
      <c r="I27" s="165"/>
      <c r="L27"/>
      <c r="M27"/>
      <c r="N27"/>
      <c r="O27"/>
    </row>
    <row r="28" spans="1:15" x14ac:dyDescent="0.25">
      <c r="A28" s="166" t="s">
        <v>105</v>
      </c>
      <c r="B28" s="166"/>
      <c r="C28" s="166"/>
      <c r="D28" s="166"/>
      <c r="E28" s="129" t="s">
        <v>103</v>
      </c>
      <c r="F28" s="129"/>
      <c r="G28" s="167">
        <f>COUNTIF('Service Line Inventory Template'!K2:K5001,A28)</f>
        <v>0</v>
      </c>
      <c r="H28" s="168"/>
      <c r="I28" s="169"/>
      <c r="L28"/>
      <c r="M28"/>
      <c r="N28"/>
      <c r="O28"/>
    </row>
    <row r="29" spans="1:15" ht="15" customHeight="1" x14ac:dyDescent="0.25">
      <c r="A29" s="106" t="s">
        <v>23</v>
      </c>
      <c r="B29" s="106"/>
      <c r="C29" s="106"/>
      <c r="D29" s="106"/>
      <c r="E29" s="162">
        <f>COUNTIF('Service Line Inventory Template'!$G$2:$G$5001,A29)</f>
        <v>0</v>
      </c>
      <c r="F29" s="162"/>
      <c r="G29" s="163">
        <f>COUNTIF('Service Line Inventory Template'!K2:K5001,A29)</f>
        <v>0</v>
      </c>
      <c r="H29" s="164"/>
      <c r="I29" s="165"/>
      <c r="L29"/>
      <c r="M29"/>
      <c r="N29"/>
      <c r="O29"/>
    </row>
    <row r="30" spans="1:15" ht="15" customHeight="1" x14ac:dyDescent="0.25">
      <c r="A30" s="170" t="s">
        <v>91</v>
      </c>
      <c r="B30" s="170"/>
      <c r="C30" s="170"/>
      <c r="D30" s="170"/>
      <c r="E30" s="129">
        <f>COUNTIF('Service Line Inventory Template'!$G$2:$G$5001,A30)</f>
        <v>0</v>
      </c>
      <c r="F30" s="129"/>
      <c r="G30" s="167">
        <f>COUNTIF('Service Line Inventory Template'!K2:K5001,A30)</f>
        <v>0</v>
      </c>
      <c r="H30" s="168"/>
      <c r="I30" s="169"/>
      <c r="L30"/>
      <c r="M30"/>
      <c r="N30"/>
      <c r="O30"/>
    </row>
    <row r="31" spans="1:15" ht="15" customHeight="1" x14ac:dyDescent="0.25">
      <c r="A31" s="171" t="s">
        <v>28</v>
      </c>
      <c r="B31" s="171"/>
      <c r="C31" s="171"/>
      <c r="D31" s="171"/>
      <c r="E31" s="172">
        <f>COUNTIF('Service Line Inventory Template'!$G$2:$G$5001,A31)</f>
        <v>0</v>
      </c>
      <c r="F31" s="172"/>
      <c r="G31" s="173">
        <f>COUNTIF('Service Line Inventory Template'!K2:K5001,A31)</f>
        <v>0</v>
      </c>
      <c r="H31" s="174"/>
      <c r="I31" s="175"/>
      <c r="L31"/>
      <c r="M31"/>
      <c r="N31"/>
      <c r="O31"/>
    </row>
    <row r="32" spans="1:15" ht="8.85" customHeight="1" x14ac:dyDescent="0.2">
      <c r="A32" s="36"/>
      <c r="B32" s="37"/>
    </row>
    <row r="33" spans="1:9" ht="15" customHeight="1" x14ac:dyDescent="0.25">
      <c r="A33" s="33" t="s">
        <v>82</v>
      </c>
    </row>
    <row r="34" spans="1:9" ht="31.5" customHeight="1" x14ac:dyDescent="0.2">
      <c r="A34" s="176" t="s">
        <v>83</v>
      </c>
      <c r="B34" s="177"/>
      <c r="C34" s="177"/>
      <c r="D34" s="177"/>
      <c r="E34" s="178" t="s">
        <v>84</v>
      </c>
      <c r="F34" s="178"/>
      <c r="G34" s="178"/>
      <c r="H34" s="178"/>
      <c r="I34" s="179"/>
    </row>
    <row r="35" spans="1:9" ht="32.450000000000003" customHeight="1" x14ac:dyDescent="0.2">
      <c r="A35" s="180" t="s">
        <v>85</v>
      </c>
      <c r="B35" s="181"/>
      <c r="C35" s="181"/>
      <c r="D35" s="181"/>
      <c r="E35" s="182" t="s">
        <v>233</v>
      </c>
      <c r="F35" s="182"/>
      <c r="G35" s="182"/>
      <c r="H35" s="182"/>
      <c r="I35" s="183"/>
    </row>
    <row r="37" spans="1:9" ht="15" customHeight="1" x14ac:dyDescent="0.25">
      <c r="A37" s="33" t="s">
        <v>86</v>
      </c>
    </row>
    <row r="38" spans="1:9" ht="15" customHeight="1" x14ac:dyDescent="0.2">
      <c r="A38" s="184" t="s">
        <v>87</v>
      </c>
      <c r="B38" s="185"/>
      <c r="C38" s="185"/>
      <c r="D38" s="185"/>
      <c r="E38" s="185"/>
      <c r="F38" s="185"/>
      <c r="G38" s="185"/>
      <c r="H38" s="185"/>
      <c r="I38" s="186"/>
    </row>
    <row r="39" spans="1:9" ht="15" customHeight="1" x14ac:dyDescent="0.2">
      <c r="A39" s="187"/>
      <c r="B39" s="188"/>
      <c r="C39" s="188"/>
      <c r="D39" s="188"/>
      <c r="E39" s="188"/>
      <c r="F39" s="188"/>
      <c r="G39" s="188"/>
      <c r="H39" s="188"/>
      <c r="I39" s="189"/>
    </row>
    <row r="40" spans="1:9" ht="15" customHeight="1" x14ac:dyDescent="0.2">
      <c r="A40" s="80"/>
      <c r="B40" s="57"/>
      <c r="C40" s="57"/>
      <c r="D40" s="57"/>
      <c r="E40" s="57"/>
      <c r="F40" s="57"/>
      <c r="G40" s="57"/>
      <c r="H40" s="57"/>
      <c r="I40" s="81"/>
    </row>
    <row r="41" spans="1:9" ht="15" customHeight="1" x14ac:dyDescent="0.2">
      <c r="A41" s="100"/>
      <c r="B41" s="101"/>
      <c r="C41" s="101"/>
      <c r="D41" s="101"/>
      <c r="E41" s="101"/>
      <c r="F41" s="101"/>
      <c r="G41" s="101"/>
      <c r="H41" s="101"/>
      <c r="I41" s="82"/>
    </row>
    <row r="42" spans="1:9" ht="15" customHeight="1" x14ac:dyDescent="0.2">
      <c r="A42" s="100" t="s">
        <v>230</v>
      </c>
      <c r="B42" s="101"/>
      <c r="C42" s="101"/>
      <c r="D42" s="101" t="s">
        <v>234</v>
      </c>
      <c r="E42" s="101"/>
      <c r="F42" s="101"/>
      <c r="G42" s="101"/>
      <c r="H42" s="101"/>
      <c r="I42" s="82" t="s">
        <v>235</v>
      </c>
    </row>
    <row r="43" spans="1:9" ht="15" customHeight="1" x14ac:dyDescent="0.2">
      <c r="A43" s="83"/>
      <c r="B43" s="39" t="s">
        <v>88</v>
      </c>
      <c r="C43" s="37"/>
      <c r="D43" s="40"/>
      <c r="E43" s="37"/>
      <c r="F43" s="40" t="s">
        <v>89</v>
      </c>
      <c r="G43" s="37"/>
      <c r="H43" s="40"/>
      <c r="I43" s="84" t="s">
        <v>90</v>
      </c>
    </row>
    <row r="44" spans="1:9" ht="15" customHeight="1" x14ac:dyDescent="0.2">
      <c r="A44" s="85"/>
      <c r="B44" s="86"/>
      <c r="C44" s="75"/>
      <c r="D44" s="86"/>
      <c r="E44" s="75"/>
      <c r="F44" s="86"/>
      <c r="G44" s="75"/>
      <c r="H44" s="75"/>
      <c r="I44" s="76"/>
    </row>
  </sheetData>
  <sheetProtection algorithmName="SHA-512" hashValue="SiQS4J7ADt2SDf7bWvgb4rh6h9Mntl+X1X9VVkviKdcSHajUX8Oh8L3dNAzG8UWpSm/Fnutce1p94Nvosq316Q==" saltValue="ILI1UeMNk4MwzPaTyuNa2Q==" spinCount="100000" sheet="1" objects="1" scenarios="1" formatCells="0"/>
  <mergeCells count="64">
    <mergeCell ref="A34:D34"/>
    <mergeCell ref="E34:I34"/>
    <mergeCell ref="A35:D35"/>
    <mergeCell ref="E35:I35"/>
    <mergeCell ref="A38:I39"/>
    <mergeCell ref="A30:D30"/>
    <mergeCell ref="E30:F30"/>
    <mergeCell ref="G30:I30"/>
    <mergeCell ref="A31:D31"/>
    <mergeCell ref="E31:F31"/>
    <mergeCell ref="G31:I31"/>
    <mergeCell ref="A28:D28"/>
    <mergeCell ref="E28:F28"/>
    <mergeCell ref="G28:I28"/>
    <mergeCell ref="A29:D29"/>
    <mergeCell ref="E29:F29"/>
    <mergeCell ref="G29:I29"/>
    <mergeCell ref="A26:D26"/>
    <mergeCell ref="E26:F26"/>
    <mergeCell ref="G26:I26"/>
    <mergeCell ref="A27:D27"/>
    <mergeCell ref="E27:F27"/>
    <mergeCell ref="G27:I27"/>
    <mergeCell ref="A22:B22"/>
    <mergeCell ref="F22:G22"/>
    <mergeCell ref="H22:I22"/>
    <mergeCell ref="A25:D25"/>
    <mergeCell ref="E25:F25"/>
    <mergeCell ref="G25:I25"/>
    <mergeCell ref="A20:B20"/>
    <mergeCell ref="F20:G20"/>
    <mergeCell ref="H20:I20"/>
    <mergeCell ref="A21:B21"/>
    <mergeCell ref="F21:G21"/>
    <mergeCell ref="H21:I21"/>
    <mergeCell ref="A16:F16"/>
    <mergeCell ref="G16:I16"/>
    <mergeCell ref="A17:F17"/>
    <mergeCell ref="G17:I17"/>
    <mergeCell ref="A19:B19"/>
    <mergeCell ref="D19:E19"/>
    <mergeCell ref="F19:G19"/>
    <mergeCell ref="H19:I19"/>
    <mergeCell ref="G13:I13"/>
    <mergeCell ref="A14:F14"/>
    <mergeCell ref="G14:I14"/>
    <mergeCell ref="A15:F15"/>
    <mergeCell ref="G15:I15"/>
    <mergeCell ref="A41:C41"/>
    <mergeCell ref="A42:C42"/>
    <mergeCell ref="D42:H42"/>
    <mergeCell ref="D41:H41"/>
    <mergeCell ref="A1:H1"/>
    <mergeCell ref="A7:B7"/>
    <mergeCell ref="A8:B8"/>
    <mergeCell ref="A9:B9"/>
    <mergeCell ref="A12:F12"/>
    <mergeCell ref="G12:I12"/>
    <mergeCell ref="B3:I3"/>
    <mergeCell ref="B4:I4"/>
    <mergeCell ref="C7:I7"/>
    <mergeCell ref="C8:I8"/>
    <mergeCell ref="C9:I9"/>
    <mergeCell ref="A13:F13"/>
  </mergeCells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75D10F-B162-4FDD-AD59-54AEE00517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33E4A66-4F06-42EE-85BA-27CDDB6395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579E43-33A9-4759-BF7B-EA16D766758C}">
  <ds:schemaRefs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Information Sheet</vt:lpstr>
      <vt:lpstr>Service Line Inventory Template</vt:lpstr>
      <vt:lpstr>Inventory Summary</vt:lpstr>
      <vt:lpstr>'Inventory Summary'!Print_Area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Lead Service Line Inventory Max 5,000 service lines</dc:title>
  <dc:subject/>
  <dc:creator>Brandon Adams</dc:creator>
  <cp:keywords>Template LSLI Lead Service Line Inventory Max 5,000 service lines, NYS DOH, Health, water, infrastructure</cp:keywords>
  <dc:description/>
  <cp:lastModifiedBy>Jack Masters</cp:lastModifiedBy>
  <cp:revision/>
  <cp:lastPrinted>2022-05-18T18:35:11Z</cp:lastPrinted>
  <dcterms:created xsi:type="dcterms:W3CDTF">2022-04-12T18:54:01Z</dcterms:created>
  <dcterms:modified xsi:type="dcterms:W3CDTF">2024-11-22T18:55:44Z</dcterms:modified>
  <cp:category/>
  <cp:contentStatus/>
</cp:coreProperties>
</file>