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sters\Desktop\"/>
    </mc:Choice>
  </mc:AlternateContent>
  <bookViews>
    <workbookView xWindow="28680" yWindow="-120" windowWidth="29040" windowHeight="15840" activeTab="2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<sst xmlns="http://schemas.openxmlformats.org/spreadsheetml/2006/main" count="233" uniqueCount="124">
  <si>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</si>
  <si>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</si>
  <si>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</si>
  <si>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</si>
  <si>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</si>
  <si>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</si>
  <si>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</si>
  <si>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</si>
  <si>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</si>
  <si>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</si>
  <si>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</si>
  <si>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</si>
  <si>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</si>
  <si>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</si>
  <si>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</si>
  <si>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</si>
  <si>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</si>
  <si>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</si>
  <si>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</si>
  <si>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</si>
  <si>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</si>
  <si>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</si>
  <si>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</si>
  <si>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</si>
  <si>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</si>
  <si>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</si>
  <si>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</si>
  <si>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</si>
  <si>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</si>
  <si>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</si>
  <si>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</si>
  <si>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</si>
  <si>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</si>
  <si>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</si>
  <si>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</si>
  <si>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</si>
  <si>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</si>
  <si>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</si>
  <si>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</si>
  <si>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</si>
  <si>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</si>
  <si>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</si>
  <si>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</si>
  <si>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</si>
  <si>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</si>
  <si>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</si>
  <si>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</si>
  <si>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</si>
  <si>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</si>
  <si>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</si>
  <si>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</si>
  <si>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</si>
  <si>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</si>
  <si>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</si>
  <si>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</si>
  <si>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</si>
  <si>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</si>
  <si>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</si>
  <si>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</si>
  <si>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</si>
  <si>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</si>
  <si>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</si>
  <si>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</si>
  <si>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</si>
  <si>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</si>
  <si>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</si>
  <si>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</si>
  <si>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</si>
  <si>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</si>
  <si>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</si>
  <si>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</si>
  <si>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</si>
  <si>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</si>
  <si>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</si>
  <si>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</si>
  <si>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</si>
  <si>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</si>
  <si>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</si>
  <si>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</si>
  <si>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</si>
  <si>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</si>
  <si>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</si>
  <si>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</si>
  <si>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</si>
  <si>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</si>
  <si>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</si>
  <si>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</si>
  <si>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</si>
  <si>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</si>
  <si>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</si>
  <si>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</si>
  <si>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</si>
  <si>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</si>
  <si>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</si>
  <si>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</si>
  <si>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</si>
  <si>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</si>
  <si>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</si>
  <si>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</si>
  <si>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</si>
  <si>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</si>
  <si>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</si>
  <si>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</si>
  <si>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</si>
  <si>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</si>
  <si>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</si>
  <si>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</si>
  <si>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</si>
  <si>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</si>
  <si>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</si>
  <si>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1938 Country Mile</t>
  </si>
  <si>
    <t>1963 Country Mile</t>
  </si>
  <si>
    <t>1 Country Mile</t>
  </si>
  <si>
    <t>Frankfort</t>
  </si>
  <si>
    <t>5 S Business Park</t>
  </si>
  <si>
    <t>Cast Iron</t>
  </si>
  <si>
    <t>Town of Frankfort (District #20)</t>
  </si>
  <si>
    <t>NY2130056</t>
  </si>
  <si>
    <t>Marcus Perritano</t>
  </si>
  <si>
    <t>315-724-5461</t>
  </si>
  <si>
    <t>mperritano@townoffrankfort.com</t>
  </si>
  <si>
    <t>Highway Superintendent</t>
  </si>
  <si>
    <t>10.4.24</t>
  </si>
  <si>
    <t>The municipality will be posting the DOH LSLI Template onto their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</si>
</sst>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14" fontId="14" fillId="0" borderId="0" xfId="1" applyNumberFormat="1" applyFont="1" applyFill="1" applyAlignment="1" applyProtection="1">
      <alignment horizontal="left" vertical="center"/>
      <protection locked="0"/>
    </xf>
    <xf numFmtId="14" fontId="3" fillId="0" borderId="36" xfId="0" applyNumberFormat="1" applyFont="1" applyBorder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501" totalsRowShown="0" headerRowDxfId="21" dataDxfId="19" headerRowBorderDxfId="20" tableBorderDxfId="18">
  <autoFilter ref="A1:R5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2"/>
  <sheetViews>
    <sheetView showGridLines="0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8" t="s">
        <v>0</v>
      </c>
      <c r="B1" s="98"/>
      <c r="C1" s="43"/>
      <c r="D1" s="43"/>
      <c r="E1" s="43"/>
      <c r="F1" s="43"/>
    </row>
    <row r="2" spans="1:19" ht="39" customHeight="1" x14ac:dyDescent="0.25">
      <c r="A2" s="104" t="s">
        <v>109</v>
      </c>
      <c r="B2" s="104"/>
      <c r="C2" s="42"/>
      <c r="D2" s="42"/>
      <c r="E2" s="42"/>
      <c r="F2" s="42"/>
    </row>
    <row r="3" spans="1:19" x14ac:dyDescent="0.25">
      <c r="A3" s="99" t="s">
        <v>94</v>
      </c>
      <c r="B3" s="99"/>
      <c r="C3" s="42"/>
      <c r="D3" s="42"/>
      <c r="E3" s="42"/>
      <c r="F3" s="42"/>
    </row>
    <row r="4" spans="1:19" ht="15.95" customHeight="1" x14ac:dyDescent="0.25">
      <c r="A4" s="100" t="s">
        <v>97</v>
      </c>
      <c r="B4" s="100"/>
      <c r="C4" s="100"/>
      <c r="D4" s="42"/>
      <c r="E4" s="42"/>
      <c r="F4" s="42"/>
    </row>
    <row r="5" spans="1:19" x14ac:dyDescent="0.25">
      <c r="A5" s="102" t="s">
        <v>98</v>
      </c>
      <c r="B5" s="103"/>
      <c r="C5" s="103"/>
      <c r="D5" s="42"/>
      <c r="E5" s="42"/>
      <c r="F5" s="42"/>
    </row>
    <row r="6" spans="1:19" x14ac:dyDescent="0.25">
      <c r="A6" s="100" t="s">
        <v>99</v>
      </c>
      <c r="B6" s="100"/>
      <c r="C6" s="100"/>
      <c r="D6" s="42"/>
      <c r="E6" s="42"/>
      <c r="F6" s="42"/>
    </row>
    <row r="7" spans="1:19" x14ac:dyDescent="0.25">
      <c r="A7" s="100" t="s">
        <v>100</v>
      </c>
      <c r="B7" s="100"/>
      <c r="C7" s="100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101" t="s">
        <v>7</v>
      </c>
      <c r="B15" s="101"/>
      <c r="C15" s="101"/>
      <c r="D15" s="89"/>
      <c r="E15" s="89"/>
      <c r="F15" s="91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92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101" t="s">
        <v>33</v>
      </c>
      <c r="B26" s="101"/>
      <c r="C26" s="101"/>
      <c r="D26" s="101"/>
      <c r="E26" s="101"/>
      <c r="F26" s="101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3"/>
  <sheetViews>
    <sheetView topLeftCell="G1" zoomScaleNormal="100" workbookViewId="0">
      <pane ySplit="1" topLeftCell="A2" activePane="bottomLeft" state="frozen"/>
      <selection activeCell="G1" sqref="G1"/>
      <selection pane="bottomLeft" activeCell="R7" sqref="R7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3" customFormat="1" ht="65.45" customHeight="1" x14ac:dyDescent="0.25">
      <c r="A1" s="68" t="s">
        <v>48</v>
      </c>
      <c r="B1" s="68" t="s">
        <v>49</v>
      </c>
      <c r="C1" s="68" t="s">
        <v>93</v>
      </c>
      <c r="D1" s="69" t="s">
        <v>8</v>
      </c>
      <c r="E1" s="70" t="s">
        <v>50</v>
      </c>
      <c r="F1" s="70" t="s">
        <v>10</v>
      </c>
      <c r="G1" s="70" t="s">
        <v>51</v>
      </c>
      <c r="H1" s="71" t="s">
        <v>52</v>
      </c>
      <c r="I1" s="71" t="s">
        <v>12</v>
      </c>
      <c r="J1" s="70" t="s">
        <v>53</v>
      </c>
      <c r="K1" s="70" t="s">
        <v>54</v>
      </c>
      <c r="L1" s="71" t="s">
        <v>35</v>
      </c>
      <c r="M1" s="71" t="s">
        <v>36</v>
      </c>
      <c r="N1" s="71" t="s">
        <v>108</v>
      </c>
      <c r="O1" s="71" t="s">
        <v>55</v>
      </c>
      <c r="P1" s="71" t="s">
        <v>37</v>
      </c>
      <c r="Q1" s="68" t="s">
        <v>56</v>
      </c>
      <c r="R1" s="72" t="s">
        <v>57</v>
      </c>
    </row>
    <row r="2" spans="1:18" ht="17.100000000000001" customHeight="1" x14ac:dyDescent="0.25">
      <c r="A2" s="94" t="s">
        <v>114</v>
      </c>
      <c r="B2" s="61" t="s">
        <v>113</v>
      </c>
      <c r="C2" s="61">
        <v>13340</v>
      </c>
      <c r="D2" s="6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21</v>
      </c>
      <c r="J2" s="61" t="s">
        <v>21</v>
      </c>
      <c r="K2" s="61" t="s">
        <v>31</v>
      </c>
      <c r="L2" s="61" t="s">
        <v>21</v>
      </c>
      <c r="N2" s="61" t="s">
        <v>21</v>
      </c>
      <c r="O2" s="61" t="s">
        <v>21</v>
      </c>
      <c r="P2" s="61" t="s">
        <v>21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" spans="1:18" ht="17.100000000000001" customHeight="1" x14ac:dyDescent="0.25">
      <c r="A3" s="94" t="s">
        <v>110</v>
      </c>
      <c r="B3" s="61" t="s">
        <v>113</v>
      </c>
      <c r="C3" s="61">
        <v>13340</v>
      </c>
      <c r="D3" s="6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21</v>
      </c>
      <c r="J3" s="61" t="s">
        <v>27</v>
      </c>
      <c r="K3" s="61" t="s">
        <v>16</v>
      </c>
      <c r="L3" s="61" t="s">
        <v>21</v>
      </c>
      <c r="N3" s="61" t="s">
        <v>21</v>
      </c>
      <c r="O3" s="95">
        <v>44629</v>
      </c>
      <c r="P3" s="61" t="s">
        <v>21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" s="61" t="s">
        <v>115</v>
      </c>
    </row>
    <row r="4" spans="1:18" ht="17.100000000000001" customHeight="1" x14ac:dyDescent="0.25">
      <c r="A4" s="94" t="s">
        <v>110</v>
      </c>
      <c r="B4" s="61" t="s">
        <v>113</v>
      </c>
      <c r="C4" s="61">
        <v>13340</v>
      </c>
      <c r="D4" s="6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21</v>
      </c>
      <c r="J4" s="61" t="s">
        <v>27</v>
      </c>
      <c r="K4" s="61" t="s">
        <v>16</v>
      </c>
      <c r="L4" s="61" t="s">
        <v>21</v>
      </c>
      <c r="N4" s="61" t="s">
        <v>21</v>
      </c>
      <c r="O4" s="95">
        <v>44629</v>
      </c>
      <c r="P4" s="61" t="s">
        <v>21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" s="61" t="s">
        <v>115</v>
      </c>
    </row>
    <row r="5" spans="1:18" s="67" customFormat="1" ht="17.100000000000001" customHeight="1" x14ac:dyDescent="0.25">
      <c r="A5" s="94" t="s">
        <v>111</v>
      </c>
      <c r="B5" s="61" t="s">
        <v>113</v>
      </c>
      <c r="C5" s="61">
        <v>13340</v>
      </c>
      <c r="D5" s="6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21</v>
      </c>
      <c r="J5" s="61" t="s">
        <v>18</v>
      </c>
      <c r="K5" s="61" t="s">
        <v>16</v>
      </c>
      <c r="L5" s="61" t="s">
        <v>21</v>
      </c>
      <c r="M5" s="64"/>
      <c r="N5" s="61" t="s">
        <v>21</v>
      </c>
      <c r="O5" s="96">
        <v>44613</v>
      </c>
      <c r="P5" s="61" t="s">
        <v>21</v>
      </c>
      <c r="Q5" s="6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64"/>
    </row>
    <row r="6" spans="1:18" ht="17.100000000000001" customHeight="1" x14ac:dyDescent="0.25">
      <c r="A6" s="94" t="s">
        <v>112</v>
      </c>
      <c r="B6" s="61" t="s">
        <v>113</v>
      </c>
      <c r="C6" s="61">
        <v>13340</v>
      </c>
      <c r="D6" s="6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21</v>
      </c>
      <c r="J6" s="61" t="s">
        <v>18</v>
      </c>
      <c r="K6" s="61" t="s">
        <v>16</v>
      </c>
      <c r="L6" s="61" t="s">
        <v>21</v>
      </c>
      <c r="N6" s="61" t="s">
        <v>21</v>
      </c>
      <c r="O6" s="95">
        <v>44629</v>
      </c>
      <c r="P6" s="61" t="s">
        <v>21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" spans="1:18" ht="17.100000000000001" customHeight="1" x14ac:dyDescent="0.25">
      <c r="J7" s="61"/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" spans="1:18" ht="17.100000000000001" customHeight="1" x14ac:dyDescent="0.25">
      <c r="B8" s="64"/>
      <c r="C8" s="64"/>
      <c r="J8" s="61"/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" spans="1:18" ht="17.100000000000001" customHeight="1" x14ac:dyDescent="0.25">
      <c r="A9" s="64"/>
      <c r="B9" s="64"/>
      <c r="C9" s="64"/>
      <c r="J9" s="61"/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" spans="1:18" ht="17.100000000000001" customHeight="1" x14ac:dyDescent="0.25">
      <c r="B10" s="64"/>
      <c r="C10" s="64"/>
      <c r="G10" s="90"/>
      <c r="J10" s="61"/>
      <c r="O10" s="64"/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" spans="1:18" ht="17.100000000000001" customHeight="1" x14ac:dyDescent="0.25">
      <c r="B11" s="64"/>
      <c r="C11" s="64"/>
      <c r="J11" s="61"/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" spans="1:18" ht="17.100000000000001" customHeight="1" x14ac:dyDescent="0.25">
      <c r="B12" s="64"/>
      <c r="C12" s="64"/>
      <c r="J12" s="61"/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" spans="1:18" ht="17.100000000000001" customHeight="1" x14ac:dyDescent="0.25">
      <c r="A13" s="64"/>
      <c r="B13" s="64"/>
      <c r="C13" s="64"/>
      <c r="E13" s="65"/>
      <c r="J13" s="65"/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" spans="1:18" ht="17.100000000000001" customHeight="1" x14ac:dyDescent="0.25">
      <c r="B14" s="64"/>
      <c r="C14" s="64"/>
      <c r="J14" s="61"/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" spans="1:18" ht="17.100000000000001" customHeight="1" x14ac:dyDescent="0.25">
      <c r="B15" s="64"/>
      <c r="C15" s="64"/>
      <c r="G15" s="90"/>
      <c r="J15" s="61"/>
      <c r="O15" s="64"/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" spans="1:18" ht="17.100000000000001" customHeight="1" x14ac:dyDescent="0.25">
      <c r="B16" s="64"/>
      <c r="C16" s="64"/>
      <c r="J16" s="61"/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" spans="1:17" ht="17.100000000000001" customHeight="1" x14ac:dyDescent="0.25">
      <c r="A17" s="64"/>
      <c r="B17" s="64"/>
      <c r="C17" s="64"/>
      <c r="J17" s="61"/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" spans="1:17" ht="17.100000000000001" customHeight="1" x14ac:dyDescent="0.25">
      <c r="B18" s="64"/>
      <c r="C18" s="64"/>
      <c r="J18" s="61"/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" spans="1:17" ht="17.100000000000001" customHeight="1" x14ac:dyDescent="0.25">
      <c r="B19" s="64"/>
      <c r="C19" s="64"/>
      <c r="J19" s="61"/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" spans="1:17" ht="17.100000000000001" customHeight="1" x14ac:dyDescent="0.25">
      <c r="B20" s="64"/>
      <c r="C20" s="64"/>
      <c r="G20" s="90"/>
      <c r="J20" s="61"/>
      <c r="O20" s="64"/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" spans="1:17" ht="17.100000000000001" customHeight="1" x14ac:dyDescent="0.25">
      <c r="A21" s="64"/>
      <c r="B21" s="64"/>
      <c r="C21" s="64"/>
      <c r="E21" s="65"/>
      <c r="J21" s="65"/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" spans="1:17" ht="17.100000000000001" customHeight="1" x14ac:dyDescent="0.25">
      <c r="B22" s="64"/>
      <c r="C22" s="64"/>
      <c r="J22" s="61"/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" spans="1:17" ht="17.100000000000001" customHeight="1" x14ac:dyDescent="0.25">
      <c r="B23" s="64"/>
      <c r="C23" s="64"/>
      <c r="J23" s="61"/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" spans="1:17" ht="17.100000000000001" customHeight="1" x14ac:dyDescent="0.25">
      <c r="B24" s="64"/>
      <c r="C24" s="64"/>
      <c r="J24" s="61"/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" spans="1:17" ht="17.100000000000001" customHeight="1" x14ac:dyDescent="0.25">
      <c r="A25" s="64"/>
      <c r="B25" s="64"/>
      <c r="C25" s="64"/>
      <c r="J25" s="61"/>
      <c r="O25" s="64"/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" spans="1:17" ht="17.100000000000001" customHeight="1" x14ac:dyDescent="0.25">
      <c r="B26" s="64"/>
      <c r="C26" s="64"/>
      <c r="J26" s="61"/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" spans="1:17" ht="17.100000000000001" customHeight="1" x14ac:dyDescent="0.25">
      <c r="B27" s="64"/>
      <c r="C27" s="64"/>
      <c r="J27" s="61"/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" spans="1:17" ht="17.100000000000001" customHeight="1" x14ac:dyDescent="0.25">
      <c r="B28" s="64"/>
      <c r="C28" s="64"/>
      <c r="J28" s="61"/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" spans="1:17" ht="17.100000000000001" customHeight="1" x14ac:dyDescent="0.25">
      <c r="J29" s="61"/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" spans="1:17" ht="17.100000000000001" customHeight="1" x14ac:dyDescent="0.25">
      <c r="J30" s="61"/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" spans="1:17" ht="17.100000000000001" customHeight="1" x14ac:dyDescent="0.25">
      <c r="J31" s="61"/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" spans="1:17" ht="17.100000000000001" customHeight="1" x14ac:dyDescent="0.25">
      <c r="J32" s="61"/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" spans="10:17" ht="17.100000000000001" customHeight="1" x14ac:dyDescent="0.25">
      <c r="J33" s="61"/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" spans="10:17" ht="17.100000000000001" customHeight="1" x14ac:dyDescent="0.25">
      <c r="J34" s="61"/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" spans="10:17" ht="17.100000000000001" customHeight="1" x14ac:dyDescent="0.25">
      <c r="J35" s="61"/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" spans="10:17" ht="17.100000000000001" customHeight="1" x14ac:dyDescent="0.25">
      <c r="J36" s="61"/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" spans="10:17" ht="17.100000000000001" customHeight="1" x14ac:dyDescent="0.25">
      <c r="J37" s="61"/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" spans="10:17" ht="17.100000000000001" customHeight="1" x14ac:dyDescent="0.25">
      <c r="J38" s="61"/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" spans="10:17" ht="17.100000000000001" customHeight="1" x14ac:dyDescent="0.25">
      <c r="J39" s="61"/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" spans="10:17" ht="17.100000000000001" customHeight="1" x14ac:dyDescent="0.25">
      <c r="J40" s="61"/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" spans="10:17" ht="17.100000000000001" customHeight="1" x14ac:dyDescent="0.25">
      <c r="J41" s="61"/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" spans="10:17" ht="17.100000000000001" customHeight="1" x14ac:dyDescent="0.25">
      <c r="J42" s="61"/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" spans="10:17" ht="17.100000000000001" customHeight="1" x14ac:dyDescent="0.25">
      <c r="J43" s="61"/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" spans="10:17" ht="17.100000000000001" customHeight="1" x14ac:dyDescent="0.25">
      <c r="J44" s="61"/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" spans="10:17" ht="17.100000000000001" customHeight="1" x14ac:dyDescent="0.25">
      <c r="J45" s="61"/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" spans="10:17" ht="17.100000000000001" customHeight="1" x14ac:dyDescent="0.25">
      <c r="J46" s="61"/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" spans="10:17" ht="17.100000000000001" customHeight="1" x14ac:dyDescent="0.25">
      <c r="J47" s="61"/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" spans="10:17" ht="17.100000000000001" customHeight="1" x14ac:dyDescent="0.25">
      <c r="J48" s="61"/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" spans="10:17" ht="17.100000000000001" customHeight="1" x14ac:dyDescent="0.25">
      <c r="J49" s="61"/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" spans="10:17" ht="17.100000000000001" customHeight="1" x14ac:dyDescent="0.25">
      <c r="J50" s="61"/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" spans="10:17" ht="17.100000000000001" customHeight="1" x14ac:dyDescent="0.25">
      <c r="J51" s="61"/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" spans="10:17" ht="17.100000000000001" customHeight="1" x14ac:dyDescent="0.25">
      <c r="J52" s="61"/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" spans="10:17" ht="17.100000000000001" customHeight="1" x14ac:dyDescent="0.25">
      <c r="J53" s="61"/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" spans="10:17" ht="17.100000000000001" customHeight="1" x14ac:dyDescent="0.25">
      <c r="J54" s="61"/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" spans="10:17" ht="17.100000000000001" customHeight="1" x14ac:dyDescent="0.25">
      <c r="J55" s="61"/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" spans="10:17" ht="17.100000000000001" customHeight="1" x14ac:dyDescent="0.25">
      <c r="J56" s="61"/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" spans="10:17" ht="17.100000000000001" customHeight="1" x14ac:dyDescent="0.25">
      <c r="J57" s="61"/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" spans="10:17" ht="17.100000000000001" customHeight="1" x14ac:dyDescent="0.25">
      <c r="J58" s="61"/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" spans="10:17" ht="17.100000000000001" customHeight="1" x14ac:dyDescent="0.25">
      <c r="J59" s="61"/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" spans="10:17" ht="17.100000000000001" customHeight="1" x14ac:dyDescent="0.25">
      <c r="J60" s="61"/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" spans="10:17" ht="17.100000000000001" customHeight="1" x14ac:dyDescent="0.25">
      <c r="J61" s="61"/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" spans="10:17" ht="17.100000000000001" customHeight="1" x14ac:dyDescent="0.25">
      <c r="J62" s="61"/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" spans="10:17" ht="17.100000000000001" customHeight="1" x14ac:dyDescent="0.25">
      <c r="J63" s="61"/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" spans="10:17" ht="17.100000000000001" customHeight="1" x14ac:dyDescent="0.25">
      <c r="J64" s="61"/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0:17" ht="17.100000000000001" customHeight="1" x14ac:dyDescent="0.25">
      <c r="J65" s="61"/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0:17" ht="17.100000000000001" customHeight="1" x14ac:dyDescent="0.25">
      <c r="J66" s="61"/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0:17" ht="17.100000000000001" customHeight="1" x14ac:dyDescent="0.25">
      <c r="J67" s="61"/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0:17" ht="17.100000000000001" customHeight="1" x14ac:dyDescent="0.25">
      <c r="J68" s="61"/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0:17" ht="17.100000000000001" customHeight="1" x14ac:dyDescent="0.25">
      <c r="J69" s="61"/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0:17" ht="17.100000000000001" customHeight="1" x14ac:dyDescent="0.25">
      <c r="J70" s="61"/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0:17" ht="17.100000000000001" customHeight="1" x14ac:dyDescent="0.25">
      <c r="J71" s="61"/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0:17" ht="17.100000000000001" customHeight="1" x14ac:dyDescent="0.25">
      <c r="J72" s="61"/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0:17" ht="17.100000000000001" customHeight="1" x14ac:dyDescent="0.25">
      <c r="J73" s="61"/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0:17" ht="17.100000000000001" customHeight="1" x14ac:dyDescent="0.25">
      <c r="J74" s="61"/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0:17" ht="17.100000000000001" customHeight="1" x14ac:dyDescent="0.25">
      <c r="J75" s="61"/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0:17" ht="17.100000000000001" customHeight="1" x14ac:dyDescent="0.25">
      <c r="J76" s="61"/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0:17" ht="17.100000000000001" customHeight="1" x14ac:dyDescent="0.25">
      <c r="J77" s="61"/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0:17" ht="17.100000000000001" customHeight="1" x14ac:dyDescent="0.25">
      <c r="J78" s="61"/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0:17" ht="17.100000000000001" customHeight="1" x14ac:dyDescent="0.25">
      <c r="J79" s="61"/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0:17" ht="17.100000000000001" customHeight="1" x14ac:dyDescent="0.25">
      <c r="J80" s="61"/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0:17" ht="17.100000000000001" customHeight="1" x14ac:dyDescent="0.25">
      <c r="J81" s="61"/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0:17" ht="17.100000000000001" customHeight="1" x14ac:dyDescent="0.25">
      <c r="J82" s="61"/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0:17" ht="17.100000000000001" customHeight="1" x14ac:dyDescent="0.25">
      <c r="J83" s="61"/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0:17" ht="17.100000000000001" customHeight="1" x14ac:dyDescent="0.25">
      <c r="J84" s="61"/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0:17" ht="17.100000000000001" customHeight="1" x14ac:dyDescent="0.25">
      <c r="J85" s="61"/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0:17" ht="17.100000000000001" customHeight="1" x14ac:dyDescent="0.25">
      <c r="J86" s="61"/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0:17" ht="17.100000000000001" customHeight="1" x14ac:dyDescent="0.25">
      <c r="J87" s="61"/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0:17" ht="17.100000000000001" customHeight="1" x14ac:dyDescent="0.25">
      <c r="J88" s="61"/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0:17" ht="17.100000000000001" customHeight="1" x14ac:dyDescent="0.25">
      <c r="J89" s="61"/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0:17" ht="17.100000000000001" customHeight="1" x14ac:dyDescent="0.25">
      <c r="J90" s="61"/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0:17" ht="17.100000000000001" customHeight="1" x14ac:dyDescent="0.25">
      <c r="J91" s="61"/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0:17" ht="17.100000000000001" customHeight="1" x14ac:dyDescent="0.25">
      <c r="J92" s="61"/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0:17" ht="17.100000000000001" customHeight="1" x14ac:dyDescent="0.25">
      <c r="J93" s="61"/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0:17" ht="17.100000000000001" customHeight="1" x14ac:dyDescent="0.25">
      <c r="J94" s="61"/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0:17" ht="17.100000000000001" customHeight="1" x14ac:dyDescent="0.25">
      <c r="J95" s="61"/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0:17" ht="17.100000000000001" customHeight="1" x14ac:dyDescent="0.25">
      <c r="J96" s="61"/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0:17" ht="17.100000000000001" customHeight="1" x14ac:dyDescent="0.25">
      <c r="J97" s="61"/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0:17" ht="17.100000000000001" customHeight="1" x14ac:dyDescent="0.25">
      <c r="J98" s="61"/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0:17" ht="17.100000000000001" customHeight="1" x14ac:dyDescent="0.25">
      <c r="J99" s="61"/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0:17" ht="17.100000000000001" customHeight="1" x14ac:dyDescent="0.25">
      <c r="J100" s="61"/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0:17" ht="17.100000000000001" customHeight="1" x14ac:dyDescent="0.25">
      <c r="J101" s="61"/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0:17" ht="17.100000000000001" customHeight="1" x14ac:dyDescent="0.25">
      <c r="J102" s="61"/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0:17" ht="17.100000000000001" customHeight="1" x14ac:dyDescent="0.25">
      <c r="J103" s="61"/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0:17" ht="17.100000000000001" customHeight="1" x14ac:dyDescent="0.25">
      <c r="J104" s="61"/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0:17" ht="17.100000000000001" customHeight="1" x14ac:dyDescent="0.25">
      <c r="J105" s="61"/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0:17" ht="17.100000000000001" customHeight="1" x14ac:dyDescent="0.25">
      <c r="J106" s="61"/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0:17" ht="17.100000000000001" customHeight="1" x14ac:dyDescent="0.25">
      <c r="J107" s="61"/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0:17" ht="17.100000000000001" customHeight="1" x14ac:dyDescent="0.25">
      <c r="J108" s="61"/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0:17" ht="17.100000000000001" customHeight="1" x14ac:dyDescent="0.25">
      <c r="J109" s="61"/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0:17" ht="17.100000000000001" customHeight="1" x14ac:dyDescent="0.25">
      <c r="J110" s="61"/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0:17" ht="17.100000000000001" customHeight="1" x14ac:dyDescent="0.25">
      <c r="J111" s="61"/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0:17" ht="17.100000000000001" customHeight="1" x14ac:dyDescent="0.25">
      <c r="J112" s="61"/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0:17" ht="17.100000000000001" customHeight="1" x14ac:dyDescent="0.25">
      <c r="J113" s="61"/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0:17" ht="17.100000000000001" customHeight="1" x14ac:dyDescent="0.25">
      <c r="J114" s="61"/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0:17" ht="17.100000000000001" customHeight="1" x14ac:dyDescent="0.25">
      <c r="J115" s="61"/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0:17" ht="17.100000000000001" customHeight="1" x14ac:dyDescent="0.25">
      <c r="J116" s="61"/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0:17" ht="17.100000000000001" customHeight="1" x14ac:dyDescent="0.25">
      <c r="J117" s="61"/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0:17" ht="17.100000000000001" customHeight="1" x14ac:dyDescent="0.25">
      <c r="J118" s="61"/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0:17" ht="17.100000000000001" customHeight="1" x14ac:dyDescent="0.25">
      <c r="J119" s="61"/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0:17" ht="17.100000000000001" customHeight="1" x14ac:dyDescent="0.25">
      <c r="J120" s="61"/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0:17" ht="17.100000000000001" customHeight="1" x14ac:dyDescent="0.25">
      <c r="J121" s="61"/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0:17" ht="17.100000000000001" customHeight="1" x14ac:dyDescent="0.25">
      <c r="J122" s="61"/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0:17" ht="17.100000000000001" customHeight="1" x14ac:dyDescent="0.25">
      <c r="J123" s="61"/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0:17" ht="17.100000000000001" customHeight="1" x14ac:dyDescent="0.25">
      <c r="J124" s="61"/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0:17" ht="17.100000000000001" customHeight="1" x14ac:dyDescent="0.25">
      <c r="J125" s="61"/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0:17" ht="17.100000000000001" customHeight="1" x14ac:dyDescent="0.25">
      <c r="J126" s="61"/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0:17" ht="17.100000000000001" customHeight="1" x14ac:dyDescent="0.25">
      <c r="J127" s="61"/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0:17" ht="17.100000000000001" customHeight="1" x14ac:dyDescent="0.25">
      <c r="J128" s="61"/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0:17" ht="17.100000000000001" customHeight="1" x14ac:dyDescent="0.25">
      <c r="J129" s="61"/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0:17" ht="17.100000000000001" customHeight="1" x14ac:dyDescent="0.25">
      <c r="J130" s="61"/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0:17" ht="17.100000000000001" customHeight="1" x14ac:dyDescent="0.25">
      <c r="J131" s="61"/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0:17" ht="17.100000000000001" customHeight="1" x14ac:dyDescent="0.25">
      <c r="J132" s="61"/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0:17" ht="17.100000000000001" customHeight="1" x14ac:dyDescent="0.25">
      <c r="J133" s="61"/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0:17" ht="17.100000000000001" customHeight="1" x14ac:dyDescent="0.25">
      <c r="J134" s="61"/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0:17" ht="17.100000000000001" customHeight="1" x14ac:dyDescent="0.25">
      <c r="J135" s="61"/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0:17" ht="17.100000000000001" customHeight="1" x14ac:dyDescent="0.25">
      <c r="J136" s="61"/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0:17" ht="17.100000000000001" customHeight="1" x14ac:dyDescent="0.25">
      <c r="J137" s="61"/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0:17" ht="17.100000000000001" customHeight="1" x14ac:dyDescent="0.25">
      <c r="J138" s="61"/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0:17" ht="17.100000000000001" customHeight="1" x14ac:dyDescent="0.25">
      <c r="J139" s="61"/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0:17" ht="17.100000000000001" customHeight="1" x14ac:dyDescent="0.25">
      <c r="J140" s="61"/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0:17" ht="17.100000000000001" customHeight="1" x14ac:dyDescent="0.25">
      <c r="J141" s="61"/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0:17" ht="17.100000000000001" customHeight="1" x14ac:dyDescent="0.25">
      <c r="J142" s="61"/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0:17" ht="17.100000000000001" customHeight="1" x14ac:dyDescent="0.25">
      <c r="J143" s="61"/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0:17" ht="17.100000000000001" customHeight="1" x14ac:dyDescent="0.25">
      <c r="J144" s="61"/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0:17" ht="17.100000000000001" customHeight="1" x14ac:dyDescent="0.25">
      <c r="J145" s="61"/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0:17" ht="17.100000000000001" customHeight="1" x14ac:dyDescent="0.25">
      <c r="J146" s="61"/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0:17" ht="17.100000000000001" customHeight="1" x14ac:dyDescent="0.25">
      <c r="J147" s="61"/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0:17" ht="17.100000000000001" customHeight="1" x14ac:dyDescent="0.25">
      <c r="J148" s="61"/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0:17" ht="17.100000000000001" customHeight="1" x14ac:dyDescent="0.25">
      <c r="J149" s="61"/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0:17" ht="17.100000000000001" customHeight="1" x14ac:dyDescent="0.25">
      <c r="J150" s="61"/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0:17" ht="17.100000000000001" customHeight="1" x14ac:dyDescent="0.25">
      <c r="J151" s="61"/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0:17" ht="17.100000000000001" customHeight="1" x14ac:dyDescent="0.25">
      <c r="J152" s="61"/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0:17" ht="17.100000000000001" customHeight="1" x14ac:dyDescent="0.25">
      <c r="J153" s="61"/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0:17" ht="17.100000000000001" customHeight="1" x14ac:dyDescent="0.25">
      <c r="J154" s="61"/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0:17" ht="17.100000000000001" customHeight="1" x14ac:dyDescent="0.25">
      <c r="J155" s="61"/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0:17" ht="17.100000000000001" customHeight="1" x14ac:dyDescent="0.25">
      <c r="J156" s="61"/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0:17" ht="17.100000000000001" customHeight="1" x14ac:dyDescent="0.25">
      <c r="J157" s="61"/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0:17" ht="17.100000000000001" customHeight="1" x14ac:dyDescent="0.25">
      <c r="J158" s="61"/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0:17" ht="17.100000000000001" customHeight="1" x14ac:dyDescent="0.25">
      <c r="J159" s="61"/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0:17" ht="17.100000000000001" customHeight="1" x14ac:dyDescent="0.25">
      <c r="J160" s="61"/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0:17" ht="17.100000000000001" customHeight="1" x14ac:dyDescent="0.25">
      <c r="J161" s="61"/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0:17" ht="17.100000000000001" customHeight="1" x14ac:dyDescent="0.25">
      <c r="J162" s="61"/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0:17" ht="17.100000000000001" customHeight="1" x14ac:dyDescent="0.25">
      <c r="J163" s="61"/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0:17" ht="17.100000000000001" customHeight="1" x14ac:dyDescent="0.25">
      <c r="J164" s="61"/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0:17" ht="17.100000000000001" customHeight="1" x14ac:dyDescent="0.25">
      <c r="J165" s="61"/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0:17" ht="17.100000000000001" customHeight="1" x14ac:dyDescent="0.25">
      <c r="J166" s="61"/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0:17" ht="17.100000000000001" customHeight="1" x14ac:dyDescent="0.25">
      <c r="J167" s="61"/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0:17" ht="17.100000000000001" customHeight="1" x14ac:dyDescent="0.25">
      <c r="J168" s="61"/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0:17" ht="17.100000000000001" customHeight="1" x14ac:dyDescent="0.25">
      <c r="J169" s="61"/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0:17" ht="17.100000000000001" customHeight="1" x14ac:dyDescent="0.25">
      <c r="J170" s="61"/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0:17" ht="17.100000000000001" customHeight="1" x14ac:dyDescent="0.25">
      <c r="J171" s="61"/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0:17" ht="17.100000000000001" customHeight="1" x14ac:dyDescent="0.25">
      <c r="J172" s="61"/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0:17" ht="17.100000000000001" customHeight="1" x14ac:dyDescent="0.25">
      <c r="J173" s="61"/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0:17" ht="17.100000000000001" customHeight="1" x14ac:dyDescent="0.25">
      <c r="J174" s="61"/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0:17" ht="17.100000000000001" customHeight="1" x14ac:dyDescent="0.25">
      <c r="J175" s="61"/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0:17" ht="17.100000000000001" customHeight="1" x14ac:dyDescent="0.25">
      <c r="J176" s="61"/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0:17" ht="17.100000000000001" customHeight="1" x14ac:dyDescent="0.25">
      <c r="J177" s="61"/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0:17" ht="17.100000000000001" customHeight="1" x14ac:dyDescent="0.25">
      <c r="J178" s="61"/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0:17" ht="17.100000000000001" customHeight="1" x14ac:dyDescent="0.25">
      <c r="J179" s="61"/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0:17" ht="17.100000000000001" customHeight="1" x14ac:dyDescent="0.25">
      <c r="J180" s="61"/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0:17" ht="17.100000000000001" customHeight="1" x14ac:dyDescent="0.25">
      <c r="J181" s="61"/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0:17" ht="17.100000000000001" customHeight="1" x14ac:dyDescent="0.25">
      <c r="J182" s="61"/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0:17" ht="17.100000000000001" customHeight="1" x14ac:dyDescent="0.25">
      <c r="J183" s="61"/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0:17" ht="17.100000000000001" customHeight="1" x14ac:dyDescent="0.25">
      <c r="J184" s="61"/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0:17" ht="17.100000000000001" customHeight="1" x14ac:dyDescent="0.25">
      <c r="J185" s="61"/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0:17" ht="17.100000000000001" customHeight="1" x14ac:dyDescent="0.25">
      <c r="J186" s="61"/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0:17" ht="17.100000000000001" customHeight="1" x14ac:dyDescent="0.25">
      <c r="J187" s="61"/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0:17" ht="17.100000000000001" customHeight="1" x14ac:dyDescent="0.25">
      <c r="J188" s="61"/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0:17" ht="17.100000000000001" customHeight="1" x14ac:dyDescent="0.25">
      <c r="J189" s="61"/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0:17" ht="17.100000000000001" customHeight="1" x14ac:dyDescent="0.25">
      <c r="J190" s="61"/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0:17" ht="17.100000000000001" customHeight="1" x14ac:dyDescent="0.25">
      <c r="J191" s="61"/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0:17" ht="17.100000000000001" customHeight="1" x14ac:dyDescent="0.25">
      <c r="J192" s="61"/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0:17" ht="17.100000000000001" customHeight="1" x14ac:dyDescent="0.25">
      <c r="J193" s="61"/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0:17" ht="17.100000000000001" customHeight="1" x14ac:dyDescent="0.25">
      <c r="J194" s="61"/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0:17" ht="17.100000000000001" customHeight="1" x14ac:dyDescent="0.25">
      <c r="J195" s="61"/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0:17" ht="17.100000000000001" customHeight="1" x14ac:dyDescent="0.25">
      <c r="J196" s="61"/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0:17" ht="17.100000000000001" customHeight="1" x14ac:dyDescent="0.25">
      <c r="J197" s="61"/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0:17" ht="17.100000000000001" customHeight="1" x14ac:dyDescent="0.25">
      <c r="J198" s="61"/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0:17" ht="17.100000000000001" customHeight="1" x14ac:dyDescent="0.25">
      <c r="J199" s="61"/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0:17" ht="17.100000000000001" customHeight="1" x14ac:dyDescent="0.25">
      <c r="J200" s="61"/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0:17" ht="17.100000000000001" customHeight="1" x14ac:dyDescent="0.25">
      <c r="J201" s="61"/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0:17" ht="17.100000000000001" customHeight="1" x14ac:dyDescent="0.25">
      <c r="J202" s="61"/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0:17" ht="17.100000000000001" customHeight="1" x14ac:dyDescent="0.25">
      <c r="J203" s="61"/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0:17" ht="17.100000000000001" customHeight="1" x14ac:dyDescent="0.25">
      <c r="J204" s="61"/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0:17" ht="17.100000000000001" customHeight="1" x14ac:dyDescent="0.25">
      <c r="J205" s="61"/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0:17" ht="17.100000000000001" customHeight="1" x14ac:dyDescent="0.25">
      <c r="J206" s="61"/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0:17" ht="17.100000000000001" customHeight="1" x14ac:dyDescent="0.25">
      <c r="J207" s="61"/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0:17" ht="17.100000000000001" customHeight="1" x14ac:dyDescent="0.25">
      <c r="J208" s="61"/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0:17" ht="17.100000000000001" customHeight="1" x14ac:dyDescent="0.25">
      <c r="J209" s="61"/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0:17" ht="17.100000000000001" customHeight="1" x14ac:dyDescent="0.25">
      <c r="J210" s="61"/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0:17" ht="17.100000000000001" customHeight="1" x14ac:dyDescent="0.25">
      <c r="J211" s="61"/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0:17" ht="17.100000000000001" customHeight="1" x14ac:dyDescent="0.25">
      <c r="J212" s="61"/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0:17" ht="17.100000000000001" customHeight="1" x14ac:dyDescent="0.25">
      <c r="J213" s="61"/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0:17" ht="17.100000000000001" customHeight="1" x14ac:dyDescent="0.25">
      <c r="J214" s="61"/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0:17" ht="17.100000000000001" customHeight="1" x14ac:dyDescent="0.25">
      <c r="J215" s="61"/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0:17" ht="17.100000000000001" customHeight="1" x14ac:dyDescent="0.25">
      <c r="J216" s="61"/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0:17" ht="17.100000000000001" customHeight="1" x14ac:dyDescent="0.25">
      <c r="J217" s="61"/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0:17" ht="17.100000000000001" customHeight="1" x14ac:dyDescent="0.25">
      <c r="J218" s="61"/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0:17" ht="17.100000000000001" customHeight="1" x14ac:dyDescent="0.25">
      <c r="J219" s="61"/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0:17" ht="17.100000000000001" customHeight="1" x14ac:dyDescent="0.25">
      <c r="J220" s="61"/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0:17" ht="17.100000000000001" customHeight="1" x14ac:dyDescent="0.25">
      <c r="J221" s="61"/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0:17" ht="17.100000000000001" customHeight="1" x14ac:dyDescent="0.25">
      <c r="J222" s="61"/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0:17" ht="17.100000000000001" customHeight="1" x14ac:dyDescent="0.25">
      <c r="J223" s="61"/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0:17" ht="17.100000000000001" customHeight="1" x14ac:dyDescent="0.25">
      <c r="J224" s="61"/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3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>
          <x14:formula1>
            <xm:f>'Information Sheet'!$A$17:$A$20</xm:f>
          </x14:formula1>
          <xm:sqref>D2:D501</xm:sqref>
        </x14:dataValidation>
        <x14:dataValidation type="list" allowBlank="1" showErrorMessage="1">
          <x14:formula1>
            <xm:f>'Information Sheet'!$C$17:$C$20</xm:f>
          </x14:formula1>
          <xm:sqref>F2:F501</xm:sqref>
        </x14:dataValidation>
        <x14:dataValidation type="list" allowBlank="1" showInputMessage="1" showErrorMessage="1">
          <x14:formula1>
            <xm:f>'Information Sheet'!$E$17:$E$21</xm:f>
          </x14:formula1>
          <xm:sqref>I2:I501</xm:sqref>
        </x14:dataValidation>
        <x14:dataValidation type="list" allowBlank="1" showInputMessage="1" showErrorMessage="1">
          <x14:formula1>
            <xm:f>'Information Sheet'!$C$28:$C$31</xm:f>
          </x14:formula1>
          <xm:sqref>L2:L501</xm:sqref>
        </x14:dataValidation>
        <x14:dataValidation type="list" allowBlank="1" showInputMessage="1" showErrorMessage="1">
          <x14:formula1>
            <xm:f>'Information Sheet'!$D$28:$D$32</xm:f>
          </x14:formula1>
          <xm:sqref>M2:M501</xm:sqref>
        </x14:dataValidation>
        <x14:dataValidation type="list" allowBlank="1" showInputMessage="1" showErrorMessage="1">
          <x14:formula1>
            <xm:f>'Information Sheet'!$E$28:$E$31</xm:f>
          </x14:formula1>
          <xm:sqref>N2:N501</xm:sqref>
        </x14:dataValidation>
        <x14:dataValidation type="list" allowBlank="1" showInputMessage="1" showErrorMessage="1">
          <x14:formula1>
            <xm:f>'Information Sheet'!$F$28:$F$32</xm:f>
          </x14:formula1>
          <xm:sqref>P2:P501</xm:sqref>
        </x14:dataValidation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>
          <x14:formula1>
            <xm:f>'Information Sheet'!$D$17:$D$24</xm:f>
          </x14:formula1>
          <xm:sqref>G2:G501</xm:sqref>
        </x14:dataValidation>
        <x14:dataValidation type="list" allowBlank="1" showInputMessage="1" showErrorMessage="1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4"/>
  <sheetViews>
    <sheetView showGridLines="0" tabSelected="1" topLeftCell="A16" zoomScaleNormal="100" workbookViewId="0">
      <selection activeCell="L35" sqref="L35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7" t="s">
        <v>58</v>
      </c>
      <c r="B1" s="107"/>
      <c r="C1" s="107"/>
      <c r="D1" s="107"/>
      <c r="E1" s="107"/>
      <c r="F1" s="107"/>
      <c r="G1" s="107"/>
      <c r="H1" s="107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4" t="s">
        <v>60</v>
      </c>
      <c r="B3" s="116" t="s">
        <v>116</v>
      </c>
      <c r="C3" s="117"/>
      <c r="D3" s="117"/>
      <c r="E3" s="117"/>
      <c r="F3" s="117"/>
      <c r="G3" s="117"/>
      <c r="H3" s="117"/>
      <c r="I3" s="118"/>
    </row>
    <row r="4" spans="1:9" ht="15" customHeight="1" x14ac:dyDescent="0.2">
      <c r="A4" s="75" t="s">
        <v>61</v>
      </c>
      <c r="B4" s="119" t="s">
        <v>117</v>
      </c>
      <c r="C4" s="120"/>
      <c r="D4" s="120"/>
      <c r="E4" s="120"/>
      <c r="F4" s="120"/>
      <c r="G4" s="120"/>
      <c r="H4" s="120"/>
      <c r="I4" s="121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08" t="s">
        <v>62</v>
      </c>
      <c r="B7" s="109"/>
      <c r="C7" s="122" t="s">
        <v>118</v>
      </c>
      <c r="D7" s="123"/>
      <c r="E7" s="123"/>
      <c r="F7" s="123"/>
      <c r="G7" s="123"/>
      <c r="H7" s="123"/>
      <c r="I7" s="124"/>
    </row>
    <row r="8" spans="1:9" ht="15" customHeight="1" x14ac:dyDescent="0.2">
      <c r="A8" s="110" t="s">
        <v>63</v>
      </c>
      <c r="B8" s="111"/>
      <c r="C8" s="125" t="s">
        <v>119</v>
      </c>
      <c r="D8" s="126"/>
      <c r="E8" s="126"/>
      <c r="F8" s="126"/>
      <c r="G8" s="126"/>
      <c r="H8" s="126"/>
      <c r="I8" s="127"/>
    </row>
    <row r="9" spans="1:9" ht="15" customHeight="1" x14ac:dyDescent="0.2">
      <c r="A9" s="112" t="s">
        <v>64</v>
      </c>
      <c r="B9" s="113"/>
      <c r="C9" s="128" t="s">
        <v>120</v>
      </c>
      <c r="D9" s="129"/>
      <c r="E9" s="129"/>
      <c r="F9" s="129"/>
      <c r="G9" s="129"/>
      <c r="H9" s="129"/>
      <c r="I9" s="130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14" t="s">
        <v>66</v>
      </c>
      <c r="B12" s="114"/>
      <c r="C12" s="114"/>
      <c r="D12" s="114"/>
      <c r="E12" s="114"/>
      <c r="F12" s="114"/>
      <c r="G12" s="115">
        <f>G13+G17</f>
        <v>5</v>
      </c>
      <c r="H12" s="115"/>
      <c r="I12" s="115"/>
    </row>
    <row r="13" spans="1:9" s="47" customFormat="1" ht="15" customHeight="1" thickTop="1" x14ac:dyDescent="0.2">
      <c r="A13" s="131" t="s">
        <v>67</v>
      </c>
      <c r="B13" s="131"/>
      <c r="C13" s="131"/>
      <c r="D13" s="131"/>
      <c r="E13" s="131"/>
      <c r="F13" s="131"/>
      <c r="G13" s="132">
        <f>SUM(G14:I16)</f>
        <v>0</v>
      </c>
      <c r="H13" s="132"/>
      <c r="I13" s="132"/>
    </row>
    <row r="14" spans="1:9" s="47" customFormat="1" ht="15" customHeight="1" x14ac:dyDescent="0.2">
      <c r="A14" s="133" t="s">
        <v>68</v>
      </c>
      <c r="B14" s="133"/>
      <c r="C14" s="133"/>
      <c r="D14" s="133"/>
      <c r="E14" s="133"/>
      <c r="F14" s="133"/>
      <c r="G14" s="134">
        <f>COUNTIF('Service Line Inventory Template'!$Q$2:$Q$501,"Lead")</f>
        <v>0</v>
      </c>
      <c r="H14" s="134"/>
      <c r="I14" s="134"/>
    </row>
    <row r="15" spans="1:9" s="47" customFormat="1" ht="15" customHeight="1" x14ac:dyDescent="0.2">
      <c r="A15" s="133" t="s">
        <v>69</v>
      </c>
      <c r="B15" s="133"/>
      <c r="C15" s="133"/>
      <c r="D15" s="133"/>
      <c r="E15" s="133"/>
      <c r="F15" s="133"/>
      <c r="G15" s="134">
        <f>COUNTIF('Service Line Inventory Template'!$Q$2:$Q$501,"GSLRR")</f>
        <v>0</v>
      </c>
      <c r="H15" s="134"/>
      <c r="I15" s="134"/>
    </row>
    <row r="16" spans="1:9" s="47" customFormat="1" ht="15" customHeight="1" x14ac:dyDescent="0.2">
      <c r="A16" s="135" t="s">
        <v>70</v>
      </c>
      <c r="B16" s="135"/>
      <c r="C16" s="135"/>
      <c r="D16" s="135"/>
      <c r="E16" s="135"/>
      <c r="F16" s="135"/>
      <c r="G16" s="134">
        <f>COUNTIF('Service Line Inventory Template'!$Q$2:$Q$501,"Non-Lead")</f>
        <v>0</v>
      </c>
      <c r="H16" s="134"/>
      <c r="I16" s="134"/>
    </row>
    <row r="17" spans="1:15" s="47" customFormat="1" ht="14.25" x14ac:dyDescent="0.2">
      <c r="A17" s="136" t="s">
        <v>71</v>
      </c>
      <c r="B17" s="136"/>
      <c r="C17" s="136"/>
      <c r="D17" s="136"/>
      <c r="E17" s="136"/>
      <c r="F17" s="136"/>
      <c r="G17" s="137">
        <f>COUNTIF('Service Line Inventory Template'!$Q$2:$Q$501,"Unknown")</f>
        <v>5</v>
      </c>
      <c r="H17" s="137"/>
      <c r="I17" s="137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8" t="s">
        <v>72</v>
      </c>
      <c r="B19" s="138"/>
      <c r="C19" s="88" t="s">
        <v>44</v>
      </c>
      <c r="D19" s="139" t="s">
        <v>73</v>
      </c>
      <c r="E19" s="140"/>
      <c r="F19" s="139" t="s">
        <v>46</v>
      </c>
      <c r="G19" s="140"/>
      <c r="H19" s="139" t="s">
        <v>21</v>
      </c>
      <c r="I19" s="140"/>
      <c r="L19" s="21"/>
      <c r="M19" s="21"/>
      <c r="N19" s="21"/>
      <c r="O19" s="21"/>
    </row>
    <row r="20" spans="1:15" s="47" customFormat="1" ht="15" customHeight="1" thickTop="1" x14ac:dyDescent="0.25">
      <c r="A20" s="141" t="s">
        <v>74</v>
      </c>
      <c r="B20" s="142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43">
        <f>COUNTIF(Table1[Current Public Side SL Material ⓘ],"C*")+COUNTIF(Table1[Current Public Side SL Material ⓘ],"P*")+COUNTIF(Table1[Current Public Side SL Material ⓘ],"K*")</f>
        <v>0</v>
      </c>
      <c r="G20" s="144"/>
      <c r="H20" s="143">
        <f>COUNTIF(Table1[Current Public Side SL Material ⓘ],"U*")</f>
        <v>5</v>
      </c>
      <c r="I20" s="145"/>
      <c r="J20" s="50"/>
      <c r="L20" s="21"/>
      <c r="M20" s="21"/>
      <c r="N20" s="21"/>
      <c r="O20" s="21"/>
    </row>
    <row r="21" spans="1:15" s="47" customFormat="1" ht="15" customHeight="1" x14ac:dyDescent="0.25">
      <c r="A21" s="141" t="s">
        <v>76</v>
      </c>
      <c r="B21" s="142"/>
      <c r="C21" s="53">
        <f>COUNTIF(Table1[Customer SL Material ⓘ],"Lead*")</f>
        <v>0</v>
      </c>
      <c r="D21" s="55">
        <f>COUNTIF(Table1[Customer SL Material ⓘ],"Galvanized*")</f>
        <v>0</v>
      </c>
      <c r="E21" s="51" t="s">
        <v>75</v>
      </c>
      <c r="F21" s="146">
        <f>COUNTIF(Table1[Customer SL Material ⓘ],"C*")+COUNTIF(Table1[Customer SL Material ⓘ],"P*")+COUNTIF(Table1[Customer SL Material ⓘ],"K*")</f>
        <v>4</v>
      </c>
      <c r="G21" s="147"/>
      <c r="H21" s="146">
        <f>COUNTIF(Table1[Customer SL Material ⓘ],"U*")</f>
        <v>1</v>
      </c>
      <c r="I21" s="148"/>
      <c r="J21" s="50"/>
      <c r="L21" s="21"/>
      <c r="M21" s="21"/>
      <c r="N21" s="21"/>
      <c r="O21" s="21"/>
    </row>
    <row r="22" spans="1:15" s="47" customFormat="1" ht="34.5" customHeight="1" x14ac:dyDescent="0.25">
      <c r="A22" s="149" t="s">
        <v>66</v>
      </c>
      <c r="B22" s="150"/>
      <c r="C22" s="78">
        <f>COUNTIF(Table1[SL Category ⓘ],"Lead")</f>
        <v>0</v>
      </c>
      <c r="D22" s="79">
        <f>COUNTIF(Table1[SL Category ⓘ],"GSLRR")</f>
        <v>0</v>
      </c>
      <c r="E22" s="80" t="s">
        <v>45</v>
      </c>
      <c r="F22" s="151">
        <f>COUNTIF(Table1[SL Category ⓘ],"Non-Lead")</f>
        <v>0</v>
      </c>
      <c r="G22" s="152"/>
      <c r="H22" s="151">
        <f>COUNTIF(Table1[SL Category ⓘ],"Unknown")</f>
        <v>5</v>
      </c>
      <c r="I22" s="153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54" t="s">
        <v>78</v>
      </c>
      <c r="B25" s="154"/>
      <c r="C25" s="154"/>
      <c r="D25" s="154"/>
      <c r="E25" s="155" t="s">
        <v>79</v>
      </c>
      <c r="F25" s="155"/>
      <c r="G25" s="156" t="s">
        <v>80</v>
      </c>
      <c r="H25" s="157"/>
      <c r="I25" s="158"/>
      <c r="L25"/>
      <c r="M25"/>
      <c r="N25"/>
      <c r="O25"/>
    </row>
    <row r="26" spans="1:15" ht="15" customHeight="1" thickTop="1" x14ac:dyDescent="0.25">
      <c r="A26" s="159" t="s">
        <v>81</v>
      </c>
      <c r="B26" s="159"/>
      <c r="C26" s="159"/>
      <c r="D26" s="159"/>
      <c r="E26" s="160">
        <f>COUNTIF('Service Line Inventory Template'!G2:G501,"Records")</f>
        <v>0</v>
      </c>
      <c r="F26" s="160"/>
      <c r="G26" s="161">
        <f>COUNTIF('Service Line Inventory Template'!K2:K501,"Records")</f>
        <v>4</v>
      </c>
      <c r="H26" s="162"/>
      <c r="I26" s="163"/>
      <c r="L26"/>
      <c r="M26"/>
      <c r="N26"/>
      <c r="O26"/>
    </row>
    <row r="27" spans="1:15" ht="15" customHeight="1" x14ac:dyDescent="0.25">
      <c r="A27" s="164" t="s">
        <v>19</v>
      </c>
      <c r="B27" s="165"/>
      <c r="C27" s="165"/>
      <c r="D27" s="166"/>
      <c r="E27" s="167">
        <f>COUNTIF('Service Line Inventory Template'!G2:G501,"Field Inspection")</f>
        <v>0</v>
      </c>
      <c r="F27" s="167"/>
      <c r="G27" s="168">
        <f>COUNTIF('Service Line Inventory Template'!K2:K501,A27)</f>
        <v>0</v>
      </c>
      <c r="H27" s="169"/>
      <c r="I27" s="170"/>
      <c r="L27"/>
      <c r="M27"/>
      <c r="N27"/>
      <c r="O27"/>
    </row>
    <row r="28" spans="1:15" x14ac:dyDescent="0.25">
      <c r="A28" s="171" t="s">
        <v>105</v>
      </c>
      <c r="B28" s="171"/>
      <c r="C28" s="171"/>
      <c r="D28" s="171"/>
      <c r="E28" s="134" t="s">
        <v>103</v>
      </c>
      <c r="F28" s="134"/>
      <c r="G28" s="172">
        <f>COUNTIF('Service Line Inventory Template'!K2:K501,A28)</f>
        <v>0</v>
      </c>
      <c r="H28" s="173"/>
      <c r="I28" s="174"/>
      <c r="L28"/>
      <c r="M28"/>
      <c r="N28"/>
      <c r="O28"/>
    </row>
    <row r="29" spans="1:15" ht="15" customHeight="1" x14ac:dyDescent="0.25">
      <c r="A29" s="111" t="s">
        <v>23</v>
      </c>
      <c r="B29" s="111"/>
      <c r="C29" s="111"/>
      <c r="D29" s="111"/>
      <c r="E29" s="167">
        <f>COUNTIF('Service Line Inventory Template'!$G$2:$G$501,A29)</f>
        <v>0</v>
      </c>
      <c r="F29" s="167"/>
      <c r="G29" s="168">
        <f>COUNTIF('Service Line Inventory Template'!K2:K501,A29)</f>
        <v>0</v>
      </c>
      <c r="H29" s="169"/>
      <c r="I29" s="170"/>
      <c r="L29"/>
      <c r="M29"/>
      <c r="N29"/>
      <c r="O29"/>
    </row>
    <row r="30" spans="1:15" ht="15" customHeight="1" x14ac:dyDescent="0.25">
      <c r="A30" s="175" t="s">
        <v>91</v>
      </c>
      <c r="B30" s="175"/>
      <c r="C30" s="175"/>
      <c r="D30" s="175"/>
      <c r="E30" s="134">
        <f>COUNTIF('Service Line Inventory Template'!$G$2:$G$501,A30)</f>
        <v>0</v>
      </c>
      <c r="F30" s="134"/>
      <c r="G30" s="172">
        <f>COUNTIF('Service Line Inventory Template'!K2:K501,A30)</f>
        <v>0</v>
      </c>
      <c r="H30" s="173"/>
      <c r="I30" s="174"/>
      <c r="L30"/>
      <c r="M30"/>
      <c r="N30"/>
      <c r="O30"/>
    </row>
    <row r="31" spans="1:15" ht="15" customHeight="1" x14ac:dyDescent="0.25">
      <c r="A31" s="176" t="s">
        <v>28</v>
      </c>
      <c r="B31" s="176"/>
      <c r="C31" s="176"/>
      <c r="D31" s="176"/>
      <c r="E31" s="177">
        <f>COUNTIF('Service Line Inventory Template'!$G$2:$G$501,A31)</f>
        <v>0</v>
      </c>
      <c r="F31" s="177"/>
      <c r="G31" s="178">
        <f>COUNTIF('Service Line Inventory Template'!K2:K501,A31)</f>
        <v>0</v>
      </c>
      <c r="H31" s="179"/>
      <c r="I31" s="180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81" t="s">
        <v>83</v>
      </c>
      <c r="B34" s="182"/>
      <c r="C34" s="182"/>
      <c r="D34" s="182"/>
      <c r="E34" s="183" t="s">
        <v>84</v>
      </c>
      <c r="F34" s="183"/>
      <c r="G34" s="183"/>
      <c r="H34" s="183"/>
      <c r="I34" s="184"/>
    </row>
    <row r="35" spans="1:9" ht="32.450000000000003" customHeight="1" x14ac:dyDescent="0.2">
      <c r="A35" s="185" t="s">
        <v>85</v>
      </c>
      <c r="B35" s="186"/>
      <c r="C35" s="186"/>
      <c r="D35" s="186"/>
      <c r="E35" s="187" t="s">
        <v>123</v>
      </c>
      <c r="F35" s="187"/>
      <c r="G35" s="187"/>
      <c r="H35" s="187"/>
      <c r="I35" s="188"/>
    </row>
    <row r="37" spans="1:9" ht="15" customHeight="1" x14ac:dyDescent="0.25">
      <c r="A37" s="33" t="s">
        <v>86</v>
      </c>
    </row>
    <row r="38" spans="1:9" ht="15" customHeight="1" x14ac:dyDescent="0.2">
      <c r="A38" s="189" t="s">
        <v>87</v>
      </c>
      <c r="B38" s="190"/>
      <c r="C38" s="190"/>
      <c r="D38" s="190"/>
      <c r="E38" s="190"/>
      <c r="F38" s="190"/>
      <c r="G38" s="190"/>
      <c r="H38" s="190"/>
      <c r="I38" s="191"/>
    </row>
    <row r="39" spans="1:9" ht="15" customHeight="1" x14ac:dyDescent="0.2">
      <c r="A39" s="192"/>
      <c r="B39" s="193"/>
      <c r="C39" s="193"/>
      <c r="D39" s="193"/>
      <c r="E39" s="193"/>
      <c r="F39" s="193"/>
      <c r="G39" s="193"/>
      <c r="H39" s="193"/>
      <c r="I39" s="194"/>
    </row>
    <row r="40" spans="1:9" ht="15" customHeight="1" x14ac:dyDescent="0.2">
      <c r="A40" s="81"/>
      <c r="B40" s="57"/>
      <c r="C40" s="57"/>
      <c r="D40" s="57"/>
      <c r="E40" s="57"/>
      <c r="F40" s="57"/>
      <c r="G40" s="57"/>
      <c r="H40" s="57"/>
      <c r="I40" s="82"/>
    </row>
    <row r="41" spans="1:9" ht="15" customHeight="1" x14ac:dyDescent="0.2">
      <c r="A41" s="105"/>
      <c r="B41" s="106"/>
      <c r="C41" s="106"/>
      <c r="D41" s="106"/>
      <c r="E41" s="106"/>
      <c r="F41" s="106"/>
      <c r="G41" s="106"/>
      <c r="H41" s="106"/>
      <c r="I41" s="83"/>
    </row>
    <row r="42" spans="1:9" ht="15" customHeight="1" x14ac:dyDescent="0.2">
      <c r="A42" s="105" t="s">
        <v>118</v>
      </c>
      <c r="B42" s="106"/>
      <c r="C42" s="106"/>
      <c r="D42" s="106" t="s">
        <v>121</v>
      </c>
      <c r="E42" s="106"/>
      <c r="F42" s="106"/>
      <c r="G42" s="106"/>
      <c r="H42" s="106"/>
      <c r="I42" s="97" t="s">
        <v>122</v>
      </c>
    </row>
    <row r="43" spans="1:9" ht="15" customHeight="1" x14ac:dyDescent="0.2">
      <c r="A43" s="84"/>
      <c r="B43" s="39" t="s">
        <v>88</v>
      </c>
      <c r="C43" s="37"/>
      <c r="D43" s="40"/>
      <c r="E43" s="37"/>
      <c r="F43" s="40" t="s">
        <v>89</v>
      </c>
      <c r="G43" s="37"/>
      <c r="H43" s="40"/>
      <c r="I43" s="85" t="s">
        <v>90</v>
      </c>
    </row>
    <row r="44" spans="1:9" ht="15" customHeight="1" x14ac:dyDescent="0.2">
      <c r="A44" s="86"/>
      <c r="B44" s="87"/>
      <c r="C44" s="76"/>
      <c r="D44" s="87"/>
      <c r="E44" s="76"/>
      <c r="F44" s="87"/>
      <c r="G44" s="76"/>
      <c r="H44" s="76"/>
      <c r="I44" s="77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2024-10-04T19:55:16Z</dcterms:modified>
  <cp:category/>
  <cp:contentStatus/>
</cp:coreProperties>
</file>